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FINANCIJSKI PLAN\izvršenje PLANA\"/>
    </mc:Choice>
  </mc:AlternateContent>
  <xr:revisionPtr revIDLastSave="0" documentId="8_{43F1DC77-FE62-4ADE-92F3-90CB80DDA3DA}" xr6:coauthVersionLast="47" xr6:coauthVersionMax="47" xr10:uidLastSave="{00000000-0000-0000-0000-000000000000}"/>
  <bookViews>
    <workbookView xWindow="-120" yWindow="-120" windowWidth="29040" windowHeight="15720" xr2:uid="{52A767F6-D41C-41EB-90A6-2198F8A6C25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J74" i="1"/>
  <c r="J73" i="1" s="1"/>
  <c r="J72" i="1" s="1"/>
  <c r="I74" i="1"/>
  <c r="G74" i="1"/>
  <c r="H74" i="1"/>
  <c r="H73" i="1" s="1"/>
  <c r="H72" i="1" s="1"/>
  <c r="I70" i="1"/>
  <c r="I69" i="1" s="1"/>
  <c r="I66" i="1"/>
  <c r="I65" i="1" s="1"/>
  <c r="I62" i="1"/>
  <c r="I53" i="1"/>
  <c r="I47" i="1"/>
  <c r="I43" i="1"/>
  <c r="I40" i="1"/>
  <c r="I38" i="1"/>
  <c r="I35" i="1"/>
  <c r="H40" i="1"/>
  <c r="H35" i="1"/>
  <c r="H34" i="1" s="1"/>
  <c r="H79" i="1"/>
  <c r="H78" i="1" s="1"/>
  <c r="G79" i="1"/>
  <c r="G78" i="1" s="1"/>
  <c r="H70" i="1"/>
  <c r="H69" i="1" s="1"/>
  <c r="H66" i="1"/>
  <c r="H65" i="1" s="1"/>
  <c r="H62" i="1"/>
  <c r="H53" i="1"/>
  <c r="H47" i="1"/>
  <c r="H43" i="1"/>
  <c r="G62" i="1"/>
  <c r="J21" i="1"/>
  <c r="J20" i="1" s="1"/>
  <c r="G21" i="1"/>
  <c r="G20" i="1" s="1"/>
  <c r="I12" i="1"/>
  <c r="I11" i="1" s="1"/>
  <c r="I18" i="1"/>
  <c r="I17" i="1" s="1"/>
  <c r="I24" i="1"/>
  <c r="I23" i="1" s="1"/>
  <c r="H24" i="1"/>
  <c r="H23" i="1" s="1"/>
  <c r="H18" i="1"/>
  <c r="H17" i="1" s="1"/>
  <c r="H12" i="1"/>
  <c r="H11" i="1" s="1"/>
  <c r="J12" i="1"/>
  <c r="J11" i="1" s="1"/>
  <c r="J15" i="1"/>
  <c r="J14" i="1" s="1"/>
  <c r="G12" i="1"/>
  <c r="G11" i="1" s="1"/>
  <c r="G15" i="1"/>
  <c r="G14" i="1" s="1"/>
  <c r="G24" i="1"/>
  <c r="G23" i="1" s="1"/>
  <c r="G18" i="1"/>
  <c r="G17" i="1" s="1"/>
  <c r="G70" i="1"/>
  <c r="G69" i="1" s="1"/>
  <c r="G66" i="1"/>
  <c r="G65" i="1" s="1"/>
  <c r="G53" i="1"/>
  <c r="G47" i="1"/>
  <c r="G43" i="1"/>
  <c r="G40" i="1"/>
  <c r="G38" i="1"/>
  <c r="G35" i="1"/>
  <c r="J70" i="1"/>
  <c r="J69" i="1" s="1"/>
  <c r="J66" i="1"/>
  <c r="J65" i="1" s="1"/>
  <c r="J62" i="1"/>
  <c r="J53" i="1"/>
  <c r="J47" i="1"/>
  <c r="J43" i="1"/>
  <c r="J40" i="1"/>
  <c r="J38" i="1"/>
  <c r="J35" i="1"/>
  <c r="J24" i="1"/>
  <c r="J23" i="1" s="1"/>
  <c r="J18" i="1"/>
  <c r="J17" i="1" s="1"/>
  <c r="I34" i="1" l="1"/>
  <c r="I33" i="1" s="1"/>
  <c r="I32" i="1" s="1"/>
  <c r="G73" i="1"/>
  <c r="G72" i="1" s="1"/>
  <c r="H42" i="1"/>
  <c r="H33" i="1" s="1"/>
  <c r="H32" i="1" s="1"/>
  <c r="G42" i="1"/>
  <c r="I42" i="1"/>
  <c r="J9" i="1"/>
  <c r="J10" i="1"/>
  <c r="H10" i="1"/>
  <c r="I9" i="1"/>
  <c r="I10" i="1"/>
  <c r="H9" i="1"/>
  <c r="G34" i="1"/>
  <c r="G33" i="1" s="1"/>
  <c r="J42" i="1"/>
  <c r="J34" i="1"/>
  <c r="J33" i="1" l="1"/>
  <c r="J32" i="1" s="1"/>
  <c r="G32" i="1"/>
</calcChain>
</file>

<file path=xl/sharedStrings.xml><?xml version="1.0" encoding="utf-8"?>
<sst xmlns="http://schemas.openxmlformats.org/spreadsheetml/2006/main" count="157" uniqueCount="140">
  <si>
    <t>I. OPĆI DIO</t>
  </si>
  <si>
    <t xml:space="preserve"> RAČUN PRIHODA I RASHODA </t>
  </si>
  <si>
    <t xml:space="preserve">IZVJEŠTAJ O PRIHODIMA I RASHODIMA PREMA EKONOMSKOJ KLASIFIKACIJI </t>
  </si>
  <si>
    <t>BROJČANA OZNAKA I NAZIV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</si>
  <si>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</si>
  <si>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</si>
  <si>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</si>
  <si>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</si>
  <si>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</si>
  <si>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</si>
  <si>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</si>
  <si>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</si>
  <si>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</si>
  <si>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UKUPNO PRIHODI</t>
  </si>
  <si>
    <t>6</t>
  </si>
  <si>
    <t>PRIHODI POSLOVANJA</t>
  </si>
  <si>
    <t>63</t>
  </si>
  <si>
    <t>Potpore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</si>
  <si>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</si>
  <si>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</si>
  <si>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</si>
  <si>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</si>
  <si>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65</t>
  </si>
  <si>
    <t>Prihodi od administrativnih pristojbi i po posebnim propisima</t>
  </si>
  <si>
    <t>652</t>
  </si>
  <si>
    <t>Prihodi po posebnim propisima</t>
  </si>
  <si>
    <t>6526</t>
  </si>
  <si>
    <t>Ostali nespomenuti prihodi</t>
  </si>
  <si>
    <t>67</t>
  </si>
  <si>
    <t>Prihodi iz proračuna</t>
  </si>
  <si>
    <t>671</t>
  </si>
  <si>
    <t>Prihodi iz proračuna za financiranje redovne djelatnosti proračunskog korisnika</t>
  </si>
  <si>
    <t>6711</t>
  </si>
  <si>
    <t>Prihodi  za financiranje rashoda poslovanja</t>
  </si>
  <si>
    <t>6712</t>
  </si>
  <si>
    <t>Prihodi  za financiranje rashoda za nabavu nefinancijske imovine</t>
  </si>
  <si>
    <t>UKUPNO RASHODI</t>
  </si>
  <si>
    <t>RASHODI POSLOVANJA</t>
  </si>
  <si>
    <t>31</t>
  </si>
  <si>
    <t>Rashodi za zaposlene</t>
  </si>
  <si>
    <t>311</t>
  </si>
  <si>
    <t>Plaće</t>
  </si>
  <si>
    <t>3111</t>
  </si>
  <si>
    <t>Plaće za reovan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</si>
  <si>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</si>
  <si>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</si>
  <si>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</si>
  <si>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</si>
  <si>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</si>
  <si>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</si>
  <si>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</si>
  <si>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</si>
  <si>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</si>
  <si>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</si>
  <si>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</si>
  <si>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</si>
  <si>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</si>
  <si>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</si>
  <si>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</si>
  <si>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</si>
  <si>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</si>
  <si>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</si>
  <si>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</si>
  <si>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</si>
  <si>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</si>
  <si>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</si>
  <si>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</si>
  <si>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</si>
  <si>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</si>
  <si>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</si>
  <si>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</si>
  <si>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</si>
  <si>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</si>
  <si>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</si>
  <si>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</si>
  <si>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</si>
  <si>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</si>
  <si>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</si>
  <si>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</si>
  <si>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</si>
  <si>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</si>
  <si>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</si>
  <si>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</si>
  <si>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</si>
  <si>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</si>
  <si>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</si>
  <si>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</si>
  <si>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</si>
  <si>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</si>
  <si>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</si>
  <si>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</si>
  <si>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</si>
  <si>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</si>
  <si>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</si>
  <si>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</si>
  <si>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</si>
  <si>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</si>
  <si>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3295</t>
  </si>
  <si>
    <t>Pristojbe i naknade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</si>
  <si>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</si>
  <si>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</si>
  <si>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</si>
  <si>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</si>
  <si>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</si>
  <si>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</si>
  <si>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</si>
  <si>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</si>
  <si>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</si>
  <si>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</si>
  <si>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</si>
  <si>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</si>
  <si>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</si>
  <si>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</si>
  <si>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RASHODI ZA NABAVU NEFINANCIJSKE IMOVINE</t>
  </si>
  <si>
    <t>42</t>
  </si>
  <si>
    <t>Rashodi za nabavu proizvedene dugotrajne imovine</t>
  </si>
  <si>
    <t>422</t>
  </si>
  <si>
    <t>Postrojenja i oprema</t>
  </si>
  <si>
    <t>4227</t>
  </si>
  <si>
    <t>Uređaji, strojevi i oprema za ostale namjene</t>
  </si>
  <si>
    <t>Prihodi od imovine</t>
  </si>
  <si>
    <t>Prihodi od financijske imovine</t>
  </si>
  <si>
    <t>6413</t>
  </si>
  <si>
    <t>Kamate na oročena sredstva i depozite po viđenju</t>
  </si>
  <si>
    <t xml:space="preserve">OSTVARENJE/ IZVRŠENJE
1.-6.2024. </t>
  </si>
  <si>
    <t>IZVORNI PLAN ILI
REBALANS 2025.*</t>
  </si>
  <si>
    <t xml:space="preserve">TEKUĆI PLAN 2025.* </t>
  </si>
  <si>
    <t xml:space="preserve">OSTVARENJE/IZVRŠENJE
1.-6.2025. </t>
  </si>
  <si>
    <t>Prihodi od prodaje proizvoda i usluga i prihodi od donacija</t>
  </si>
  <si>
    <t>Donacije od pravnih i fizičih osoba izvan općeg proračuna</t>
  </si>
  <si>
    <t>6631</t>
  </si>
  <si>
    <t>Tekuće donacije</t>
  </si>
  <si>
    <t>4221</t>
  </si>
  <si>
    <t>Uredska oprema i namještaj</t>
  </si>
  <si>
    <t>Rashodi za doadtna ulaganja na nefinancijskoj imovini</t>
  </si>
  <si>
    <t>Dodatna ulaganja na građevinskim objektima</t>
  </si>
  <si>
    <t>4511</t>
  </si>
  <si>
    <t>Datna ulaganja na građevinskim objektima</t>
  </si>
  <si>
    <t>4224</t>
  </si>
  <si>
    <t>Medicinska i laobarotarijska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</si>
</sst>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quotePrefix="1" applyFont="1" applyBorder="1"/>
    <xf numFmtId="4" fontId="2" fillId="0" borderId="1" xfId="0" applyNumberFormat="1" applyFont="1" applyBorder="1"/>
    <xf numFmtId="0" fontId="1" fillId="0" borderId="1" xfId="0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4" fillId="0" borderId="1" xfId="0" quotePrefix="1" applyFont="1" applyBorder="1"/>
    <xf numFmtId="0" fontId="1" fillId="0" borderId="0" xfId="0" applyFont="1"/>
    <xf numFmtId="0" fontId="1" fillId="0" borderId="0" xfId="0" quotePrefix="1" applyFont="1"/>
    <xf numFmtId="4" fontId="1" fillId="0" borderId="0" xfId="0" applyNumberFormat="1" applyFont="1"/>
    <xf numFmtId="0" fontId="2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quotePrefix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5838A-8E0E-4D42-ACD0-66C68EB1A0AF}">
  <sheetPr>
    <pageSetUpPr fitToPage="1"/>
  </sheetPr>
  <dimension ref="B1:L112"/>
  <sheetViews>
    <sheetView tabSelected="1" topLeftCell="E1" workbookViewId="0">
      <selection activeCell="L78" sqref="L78"/>
    </sheetView>
  </sheetViews>
  <sheetFormatPr defaultRowHeight="15" x14ac:dyDescent="0.25"/>
  <cols>
    <col min="1" max="5" width="10.7109375" customWidth="1"/>
    <col min="6" max="6" width="55.7109375" customWidth="1"/>
    <col min="7" max="10" width="25.7109375" customWidth="1"/>
    <col min="11" max="12" width="15.7109375" customWidth="1"/>
  </cols>
  <sheetData>
    <row r="1" spans="2:12" ht="15.75" x14ac:dyDescent="0.25">
      <c r="B1" s="17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5.75" x14ac:dyDescent="0.25">
      <c r="B3" s="19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x14ac:dyDescent="0.25">
      <c r="B5" s="19" t="s">
        <v>2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25.5" x14ac:dyDescent="0.25">
      <c r="B7" s="21" t="s">
        <v>3</v>
      </c>
      <c r="C7" s="22"/>
      <c r="D7" s="22"/>
      <c r="E7" s="22"/>
      <c r="F7" s="23"/>
      <c r="G7" s="2" t="s">
        <v>124</v>
      </c>
      <c r="H7" s="2" t="s">
        <v>125</v>
      </c>
      <c r="I7" s="3" t="s">
        <v>126</v>
      </c>
      <c r="J7" s="2" t="s">
        <v>127</v>
      </c>
      <c r="K7" s="3" t="s">
        <v>4</v>
      </c>
      <c r="L7" s="3" t="s">
        <v>5</v>
      </c>
    </row>
    <row r="8" spans="2:12" x14ac:dyDescent="0.25">
      <c r="B8" s="14" t="s">
        <v>6</v>
      </c>
      <c r="C8" s="15"/>
      <c r="D8" s="15"/>
      <c r="E8" s="15"/>
      <c r="F8" s="16"/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</row>
    <row r="9" spans="2:12" x14ac:dyDescent="0.25">
      <c r="B9" s="4"/>
      <c r="C9" s="4"/>
      <c r="D9" s="4"/>
      <c r="E9" s="4"/>
      <c r="F9" s="5" t="s">
        <v>13</v>
      </c>
      <c r="G9" s="6">
        <f>SUM(G11+G17+G14+G23)</f>
        <v>292036.94</v>
      </c>
      <c r="H9" s="6">
        <f>SUM(H11+H17+H23)</f>
        <v>708539</v>
      </c>
      <c r="I9" s="6">
        <f>SUM(I11+I17+I23)</f>
        <v>708539</v>
      </c>
      <c r="J9" s="6">
        <f>SUM(J11+J14+J17+J20+J23)</f>
        <v>308210.06999999995</v>
      </c>
      <c r="K9" s="4">
        <v>105.5</v>
      </c>
      <c r="L9" s="6">
        <v>43.49</v>
      </c>
    </row>
    <row r="10" spans="2:12" x14ac:dyDescent="0.25">
      <c r="B10" s="5" t="s">
        <v>14</v>
      </c>
      <c r="C10" s="4"/>
      <c r="D10" s="4"/>
      <c r="E10" s="4"/>
      <c r="F10" s="5" t="s">
        <v>15</v>
      </c>
      <c r="G10" s="6">
        <f>SUM(G11+G14+G17+G23)</f>
        <v>292036.94</v>
      </c>
      <c r="H10" s="6">
        <f>SUM(H11+H17+H23)</f>
        <v>708539</v>
      </c>
      <c r="I10" s="6">
        <f>SUM(I11+I17+I23)</f>
        <v>708539</v>
      </c>
      <c r="J10" s="6">
        <f>SUM(J11+J14+J17+J20+J23)</f>
        <v>308210.06999999995</v>
      </c>
      <c r="K10" s="4">
        <v>105.5</v>
      </c>
      <c r="L10" s="6">
        <v>43.49</v>
      </c>
    </row>
    <row r="11" spans="2:12" x14ac:dyDescent="0.25">
      <c r="B11" s="7"/>
      <c r="C11" s="8" t="s">
        <v>16</v>
      </c>
      <c r="D11" s="7"/>
      <c r="E11" s="4">
        <v>63</v>
      </c>
      <c r="F11" s="5" t="s">
        <v>17</v>
      </c>
      <c r="G11" s="6">
        <f t="shared" ref="G11:J12" si="0">SUM(G12)</f>
        <v>2100</v>
      </c>
      <c r="H11" s="6">
        <f t="shared" si="0"/>
        <v>0</v>
      </c>
      <c r="I11" s="6">
        <f t="shared" si="0"/>
        <v>0</v>
      </c>
      <c r="J11" s="6">
        <f t="shared" si="0"/>
        <v>2100</v>
      </c>
      <c r="K11" s="4">
        <v>100</v>
      </c>
      <c r="L11" s="6">
        <v>0</v>
      </c>
    </row>
    <row r="12" spans="2:12" x14ac:dyDescent="0.25">
      <c r="B12" s="7"/>
      <c r="C12" s="7"/>
      <c r="D12" s="8" t="s">
        <v>18</v>
      </c>
      <c r="E12" s="4">
        <v>636</v>
      </c>
      <c r="F12" s="5" t="s">
        <v>19</v>
      </c>
      <c r="G12" s="6">
        <f t="shared" si="0"/>
        <v>2100</v>
      </c>
      <c r="H12" s="6">
        <f t="shared" si="0"/>
        <v>0</v>
      </c>
      <c r="I12" s="6">
        <f t="shared" si="0"/>
        <v>0</v>
      </c>
      <c r="J12" s="6">
        <f t="shared" si="0"/>
        <v>2100</v>
      </c>
      <c r="K12" s="4">
        <v>100</v>
      </c>
      <c r="L12" s="6">
        <v>0</v>
      </c>
    </row>
    <row r="13" spans="2:12" x14ac:dyDescent="0.25">
      <c r="B13" s="7"/>
      <c r="C13" s="7"/>
      <c r="D13" s="8"/>
      <c r="E13" s="8" t="s">
        <v>20</v>
      </c>
      <c r="F13" s="8" t="s">
        <v>21</v>
      </c>
      <c r="G13" s="9">
        <v>2100</v>
      </c>
      <c r="H13" s="9">
        <v>0</v>
      </c>
      <c r="I13" s="9">
        <v>0</v>
      </c>
      <c r="J13" s="9">
        <v>2100</v>
      </c>
      <c r="K13" s="7">
        <v>100</v>
      </c>
      <c r="L13" s="9">
        <v>0</v>
      </c>
    </row>
    <row r="14" spans="2:12" x14ac:dyDescent="0.25">
      <c r="B14" s="7"/>
      <c r="C14" s="7"/>
      <c r="D14" s="8"/>
      <c r="E14" s="5">
        <v>64</v>
      </c>
      <c r="F14" s="5" t="s">
        <v>120</v>
      </c>
      <c r="G14" s="6">
        <f>SUM(G15)</f>
        <v>0.05</v>
      </c>
      <c r="H14" s="9"/>
      <c r="I14" s="9"/>
      <c r="J14" s="6">
        <f>SUM(J15)</f>
        <v>0.18</v>
      </c>
      <c r="K14" s="4">
        <v>360</v>
      </c>
      <c r="L14" s="9"/>
    </row>
    <row r="15" spans="2:12" x14ac:dyDescent="0.25">
      <c r="B15" s="7"/>
      <c r="C15" s="7"/>
      <c r="D15" s="8"/>
      <c r="E15" s="5">
        <v>641</v>
      </c>
      <c r="F15" s="5" t="s">
        <v>121</v>
      </c>
      <c r="G15" s="6">
        <f>SUM(G16)</f>
        <v>0.05</v>
      </c>
      <c r="H15" s="9"/>
      <c r="I15" s="9"/>
      <c r="J15" s="6">
        <f>SUM(J16)</f>
        <v>0.18</v>
      </c>
      <c r="K15" s="4">
        <v>360</v>
      </c>
      <c r="L15" s="9"/>
    </row>
    <row r="16" spans="2:12" x14ac:dyDescent="0.25">
      <c r="B16" s="7"/>
      <c r="C16" s="7"/>
      <c r="D16" s="7"/>
      <c r="E16" s="8" t="s">
        <v>122</v>
      </c>
      <c r="F16" s="8" t="s">
        <v>123</v>
      </c>
      <c r="G16" s="9">
        <v>0.05</v>
      </c>
      <c r="H16" s="9">
        <v>0</v>
      </c>
      <c r="I16" s="9">
        <v>0</v>
      </c>
      <c r="J16" s="9">
        <v>0.18</v>
      </c>
      <c r="K16" s="7">
        <v>360</v>
      </c>
      <c r="L16" s="9">
        <v>0</v>
      </c>
    </row>
    <row r="17" spans="2:12" x14ac:dyDescent="0.25">
      <c r="B17" s="7"/>
      <c r="C17" s="8" t="s">
        <v>22</v>
      </c>
      <c r="D17" s="7"/>
      <c r="E17" s="4">
        <v>65</v>
      </c>
      <c r="F17" s="5" t="s">
        <v>23</v>
      </c>
      <c r="G17" s="6">
        <f t="shared" ref="G17:J18" si="1">SUM(G18)</f>
        <v>161086.89000000001</v>
      </c>
      <c r="H17" s="6">
        <f t="shared" si="1"/>
        <v>419974</v>
      </c>
      <c r="I17" s="6">
        <f t="shared" si="1"/>
        <v>419974</v>
      </c>
      <c r="J17" s="6">
        <f t="shared" si="1"/>
        <v>165334.54999999999</v>
      </c>
      <c r="K17" s="4">
        <v>102.6</v>
      </c>
      <c r="L17" s="6">
        <v>39.36</v>
      </c>
    </row>
    <row r="18" spans="2:12" x14ac:dyDescent="0.25">
      <c r="B18" s="7"/>
      <c r="C18" s="7"/>
      <c r="D18" s="8" t="s">
        <v>24</v>
      </c>
      <c r="E18" s="4">
        <v>652</v>
      </c>
      <c r="F18" s="5" t="s">
        <v>25</v>
      </c>
      <c r="G18" s="6">
        <f t="shared" si="1"/>
        <v>161086.89000000001</v>
      </c>
      <c r="H18" s="6">
        <f t="shared" si="1"/>
        <v>419974</v>
      </c>
      <c r="I18" s="6">
        <f t="shared" si="1"/>
        <v>419974</v>
      </c>
      <c r="J18" s="6">
        <f t="shared" si="1"/>
        <v>165334.54999999999</v>
      </c>
      <c r="K18" s="4">
        <v>102.6</v>
      </c>
      <c r="L18" s="6">
        <v>39.36</v>
      </c>
    </row>
    <row r="19" spans="2:12" x14ac:dyDescent="0.25">
      <c r="B19" s="7"/>
      <c r="C19" s="7"/>
      <c r="D19" s="7"/>
      <c r="E19" s="8" t="s">
        <v>26</v>
      </c>
      <c r="F19" s="8" t="s">
        <v>27</v>
      </c>
      <c r="G19" s="9">
        <v>161086.89000000001</v>
      </c>
      <c r="H19" s="9">
        <v>419974</v>
      </c>
      <c r="I19" s="9">
        <v>419974</v>
      </c>
      <c r="J19" s="9">
        <v>165334.54999999999</v>
      </c>
      <c r="K19" s="7">
        <v>102.6</v>
      </c>
      <c r="L19" s="9">
        <v>39.36</v>
      </c>
    </row>
    <row r="20" spans="2:12" x14ac:dyDescent="0.25">
      <c r="B20" s="7"/>
      <c r="C20" s="7"/>
      <c r="D20" s="7"/>
      <c r="E20" s="5">
        <v>66</v>
      </c>
      <c r="F20" s="5" t="s">
        <v>128</v>
      </c>
      <c r="G20" s="6">
        <f>SUM(G21)</f>
        <v>0</v>
      </c>
      <c r="H20" s="9"/>
      <c r="I20" s="9"/>
      <c r="J20" s="6">
        <f>SUM(J21)</f>
        <v>510</v>
      </c>
      <c r="K20" s="7"/>
      <c r="L20" s="9"/>
    </row>
    <row r="21" spans="2:12" x14ac:dyDescent="0.25">
      <c r="B21" s="7"/>
      <c r="C21" s="7"/>
      <c r="D21" s="7"/>
      <c r="E21" s="5">
        <v>663</v>
      </c>
      <c r="F21" s="5" t="s">
        <v>129</v>
      </c>
      <c r="G21" s="9">
        <f>SUM(G22)</f>
        <v>0</v>
      </c>
      <c r="H21" s="9"/>
      <c r="I21" s="9"/>
      <c r="J21" s="6">
        <f>SUM(J22)</f>
        <v>510</v>
      </c>
      <c r="K21" s="7"/>
      <c r="L21" s="9"/>
    </row>
    <row r="22" spans="2:12" x14ac:dyDescent="0.25">
      <c r="B22" s="7"/>
      <c r="C22" s="7"/>
      <c r="D22" s="7"/>
      <c r="E22" s="8" t="s">
        <v>130</v>
      </c>
      <c r="F22" s="8" t="s">
        <v>131</v>
      </c>
      <c r="G22" s="9">
        <v>0</v>
      </c>
      <c r="H22" s="9"/>
      <c r="I22" s="9"/>
      <c r="J22" s="9">
        <v>510</v>
      </c>
      <c r="K22" s="7"/>
      <c r="L22" s="9"/>
    </row>
    <row r="23" spans="2:12" x14ac:dyDescent="0.25">
      <c r="B23" s="7"/>
      <c r="C23" s="8" t="s">
        <v>28</v>
      </c>
      <c r="D23" s="7"/>
      <c r="E23" s="4">
        <v>67</v>
      </c>
      <c r="F23" s="10" t="s">
        <v>29</v>
      </c>
      <c r="G23" s="6">
        <f>SUM(G24)</f>
        <v>128850</v>
      </c>
      <c r="H23" s="6">
        <f>SUM(H24)</f>
        <v>288565</v>
      </c>
      <c r="I23" s="6">
        <f>SUM(I24)</f>
        <v>288565</v>
      </c>
      <c r="J23" s="6">
        <f>SUM(J24)</f>
        <v>140265.34</v>
      </c>
      <c r="K23" s="4">
        <v>108.9</v>
      </c>
      <c r="L23" s="6">
        <v>48.6</v>
      </c>
    </row>
    <row r="24" spans="2:12" x14ac:dyDescent="0.25">
      <c r="B24" s="7"/>
      <c r="C24" s="7"/>
      <c r="D24" s="8" t="s">
        <v>30</v>
      </c>
      <c r="E24" s="4">
        <v>671</v>
      </c>
      <c r="F24" s="5" t="s">
        <v>31</v>
      </c>
      <c r="G24" s="6">
        <f>SUM(G25+G26)</f>
        <v>128850</v>
      </c>
      <c r="H24" s="6">
        <f>SUM(H25+H26)</f>
        <v>288565</v>
      </c>
      <c r="I24" s="6">
        <f>SUM(I25+I26)</f>
        <v>288565</v>
      </c>
      <c r="J24" s="6">
        <f>SUM(J25+J26)</f>
        <v>140265.34</v>
      </c>
      <c r="K24" s="4">
        <v>108.9</v>
      </c>
      <c r="L24" s="9">
        <v>48.6</v>
      </c>
    </row>
    <row r="25" spans="2:12" x14ac:dyDescent="0.25">
      <c r="B25" s="7"/>
      <c r="C25" s="7"/>
      <c r="D25" s="7"/>
      <c r="E25" s="8" t="s">
        <v>32</v>
      </c>
      <c r="F25" s="8" t="s">
        <v>33</v>
      </c>
      <c r="G25" s="9">
        <v>128300</v>
      </c>
      <c r="H25" s="9">
        <v>281317</v>
      </c>
      <c r="I25" s="9">
        <v>281317</v>
      </c>
      <c r="J25" s="9">
        <v>138966.34</v>
      </c>
      <c r="K25" s="7">
        <v>1083</v>
      </c>
      <c r="L25" s="9">
        <v>49.39</v>
      </c>
    </row>
    <row r="26" spans="2:12" x14ac:dyDescent="0.25">
      <c r="B26" s="7"/>
      <c r="C26" s="7"/>
      <c r="D26" s="7"/>
      <c r="E26" s="8" t="s">
        <v>34</v>
      </c>
      <c r="F26" s="8" t="s">
        <v>35</v>
      </c>
      <c r="G26" s="9">
        <v>550</v>
      </c>
      <c r="H26" s="9">
        <v>7248</v>
      </c>
      <c r="I26" s="9">
        <v>7248</v>
      </c>
      <c r="J26" s="9">
        <v>1299</v>
      </c>
      <c r="K26" s="7">
        <v>236.2</v>
      </c>
      <c r="L26" s="9">
        <v>17.920000000000002</v>
      </c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25.5" x14ac:dyDescent="0.25">
      <c r="B30" s="21" t="s">
        <v>3</v>
      </c>
      <c r="C30" s="22"/>
      <c r="D30" s="22"/>
      <c r="E30" s="22"/>
      <c r="F30" s="23"/>
      <c r="G30" s="2" t="s">
        <v>124</v>
      </c>
      <c r="H30" s="2" t="s">
        <v>125</v>
      </c>
      <c r="I30" s="3" t="s">
        <v>126</v>
      </c>
      <c r="J30" s="2" t="s">
        <v>127</v>
      </c>
      <c r="K30" s="3" t="s">
        <v>4</v>
      </c>
      <c r="L30" s="3" t="s">
        <v>5</v>
      </c>
    </row>
    <row r="31" spans="2:12" x14ac:dyDescent="0.25">
      <c r="B31" s="14" t="s">
        <v>6</v>
      </c>
      <c r="C31" s="15"/>
      <c r="D31" s="15"/>
      <c r="E31" s="15"/>
      <c r="F31" s="16"/>
      <c r="G31" s="3" t="s">
        <v>7</v>
      </c>
      <c r="H31" s="3" t="s">
        <v>8</v>
      </c>
      <c r="I31" s="3" t="s">
        <v>9</v>
      </c>
      <c r="J31" s="3" t="s">
        <v>10</v>
      </c>
      <c r="K31" s="3" t="s">
        <v>11</v>
      </c>
      <c r="L31" s="3" t="s">
        <v>12</v>
      </c>
    </row>
    <row r="32" spans="2:12" x14ac:dyDescent="0.25">
      <c r="B32" s="4"/>
      <c r="C32" s="4"/>
      <c r="D32" s="4"/>
      <c r="E32" s="4"/>
      <c r="F32" s="5" t="s">
        <v>36</v>
      </c>
      <c r="G32" s="6">
        <f>SUM(G33+G72)</f>
        <v>279917.97000000003</v>
      </c>
      <c r="H32" s="6">
        <f>SUM(H33+H72)</f>
        <v>710677</v>
      </c>
      <c r="I32" s="6">
        <f>SUM(I33+I72)</f>
        <v>710677</v>
      </c>
      <c r="J32" s="6">
        <f>SUM(J33+J72)</f>
        <v>319761.5</v>
      </c>
      <c r="K32" s="4">
        <v>114.2</v>
      </c>
      <c r="L32" s="6">
        <v>44.99</v>
      </c>
    </row>
    <row r="33" spans="2:12" x14ac:dyDescent="0.25">
      <c r="B33" s="5" t="s">
        <v>8</v>
      </c>
      <c r="C33" s="4"/>
      <c r="D33" s="4"/>
      <c r="E33" s="4"/>
      <c r="F33" s="5" t="s">
        <v>37</v>
      </c>
      <c r="G33" s="6">
        <f>SUM(G34+G42+G65+G69)</f>
        <v>279367.97000000003</v>
      </c>
      <c r="H33" s="6">
        <f>SUM(H34+H42+H65+H69)</f>
        <v>703429</v>
      </c>
      <c r="I33" s="6">
        <f>SUM(I34+I42+I65+I69)</f>
        <v>703429</v>
      </c>
      <c r="J33" s="6">
        <f>SUM(J34+J42+J65+J69)</f>
        <v>317357.92</v>
      </c>
      <c r="K33" s="4">
        <v>113.6</v>
      </c>
      <c r="L33" s="6">
        <v>45.11</v>
      </c>
    </row>
    <row r="34" spans="2:12" x14ac:dyDescent="0.25">
      <c r="B34" s="7"/>
      <c r="C34" s="8" t="s">
        <v>38</v>
      </c>
      <c r="D34" s="7"/>
      <c r="E34" s="4">
        <v>31</v>
      </c>
      <c r="F34" s="5" t="s">
        <v>39</v>
      </c>
      <c r="G34" s="6">
        <f>SUM(G35+G38+G40)</f>
        <v>206491.88</v>
      </c>
      <c r="H34" s="6">
        <f>SUM(H35+H38+H40)</f>
        <v>471187</v>
      </c>
      <c r="I34" s="6">
        <f>SUM(I35+I38+I40)</f>
        <v>471187</v>
      </c>
      <c r="J34" s="6">
        <f>SUM(J35+J38+J40)</f>
        <v>237601.07</v>
      </c>
      <c r="K34" s="4">
        <v>115.1</v>
      </c>
      <c r="L34" s="9">
        <v>50.42</v>
      </c>
    </row>
    <row r="35" spans="2:12" x14ac:dyDescent="0.25">
      <c r="B35" s="7"/>
      <c r="C35" s="7"/>
      <c r="D35" s="8" t="s">
        <v>40</v>
      </c>
      <c r="E35" s="4">
        <v>311</v>
      </c>
      <c r="F35" s="5" t="s">
        <v>41</v>
      </c>
      <c r="G35" s="6">
        <f>SUM(G36:G37)</f>
        <v>168112.7</v>
      </c>
      <c r="H35" s="6">
        <f>SUM(H36:H37)</f>
        <v>389550</v>
      </c>
      <c r="I35" s="6">
        <f>SUM(I36+I37)</f>
        <v>389550</v>
      </c>
      <c r="J35" s="6">
        <f>SUM(J36+J37)</f>
        <v>197300.47</v>
      </c>
      <c r="K35" s="4">
        <v>117.4</v>
      </c>
      <c r="L35" s="9">
        <v>50.64</v>
      </c>
    </row>
    <row r="36" spans="2:12" x14ac:dyDescent="0.25">
      <c r="B36" s="7"/>
      <c r="C36" s="7"/>
      <c r="D36" s="7"/>
      <c r="E36" s="8" t="s">
        <v>42</v>
      </c>
      <c r="F36" s="8" t="s">
        <v>43</v>
      </c>
      <c r="G36" s="9">
        <v>96008.78</v>
      </c>
      <c r="H36" s="9">
        <v>298243</v>
      </c>
      <c r="I36" s="9">
        <v>298243</v>
      </c>
      <c r="J36" s="9">
        <v>122360.15</v>
      </c>
      <c r="K36" s="7">
        <v>127.4</v>
      </c>
      <c r="L36" s="9">
        <v>41.02</v>
      </c>
    </row>
    <row r="37" spans="2:12" x14ac:dyDescent="0.25">
      <c r="B37" s="7"/>
      <c r="C37" s="7"/>
      <c r="D37" s="7"/>
      <c r="E37" s="8" t="s">
        <v>44</v>
      </c>
      <c r="F37" s="8" t="s">
        <v>45</v>
      </c>
      <c r="G37" s="9">
        <v>72103.92</v>
      </c>
      <c r="H37" s="9">
        <v>91307</v>
      </c>
      <c r="I37" s="9">
        <v>91307</v>
      </c>
      <c r="J37" s="9">
        <v>74940.320000000007</v>
      </c>
      <c r="K37" s="7">
        <v>103.9</v>
      </c>
      <c r="L37" s="9">
        <v>82.07</v>
      </c>
    </row>
    <row r="38" spans="2:12" x14ac:dyDescent="0.25">
      <c r="B38" s="7"/>
      <c r="C38" s="7"/>
      <c r="D38" s="8" t="s">
        <v>46</v>
      </c>
      <c r="E38" s="4">
        <v>312</v>
      </c>
      <c r="F38" s="5" t="s">
        <v>47</v>
      </c>
      <c r="G38" s="6">
        <f>SUM(G39)</f>
        <v>10505.74</v>
      </c>
      <c r="H38" s="6">
        <v>17357</v>
      </c>
      <c r="I38" s="6">
        <f>SUM(I39)</f>
        <v>17357</v>
      </c>
      <c r="J38" s="6">
        <f>SUM(J39)</f>
        <v>7668.69</v>
      </c>
      <c r="K38" s="4">
        <v>73</v>
      </c>
      <c r="L38" s="6">
        <v>44.18</v>
      </c>
    </row>
    <row r="39" spans="2:12" x14ac:dyDescent="0.25">
      <c r="B39" s="7"/>
      <c r="C39" s="7"/>
      <c r="D39" s="7"/>
      <c r="E39" s="8" t="s">
        <v>48</v>
      </c>
      <c r="F39" s="8" t="s">
        <v>47</v>
      </c>
      <c r="G39" s="9">
        <v>10505.74</v>
      </c>
      <c r="H39" s="9">
        <v>17357</v>
      </c>
      <c r="I39" s="9">
        <v>17357</v>
      </c>
      <c r="J39" s="9">
        <v>7668.69</v>
      </c>
      <c r="K39" s="7">
        <v>73</v>
      </c>
      <c r="L39" s="9">
        <v>44.18</v>
      </c>
    </row>
    <row r="40" spans="2:12" x14ac:dyDescent="0.25">
      <c r="B40" s="7"/>
      <c r="C40" s="7"/>
      <c r="D40" s="8" t="s">
        <v>49</v>
      </c>
      <c r="E40" s="4">
        <v>313</v>
      </c>
      <c r="F40" s="5" t="s">
        <v>50</v>
      </c>
      <c r="G40" s="6">
        <f>SUM(G41)</f>
        <v>27873.439999999999</v>
      </c>
      <c r="H40" s="6">
        <f>SUM(H41)</f>
        <v>64280</v>
      </c>
      <c r="I40" s="6">
        <f>SUM(I41)</f>
        <v>64280</v>
      </c>
      <c r="J40" s="6">
        <f>SUM(J41)</f>
        <v>32631.91</v>
      </c>
      <c r="K40" s="4">
        <v>117.1</v>
      </c>
      <c r="L40" s="6">
        <v>50.76</v>
      </c>
    </row>
    <row r="41" spans="2:12" x14ac:dyDescent="0.25">
      <c r="B41" s="7"/>
      <c r="C41" s="7"/>
      <c r="D41" s="7"/>
      <c r="E41" s="8" t="s">
        <v>51</v>
      </c>
      <c r="F41" s="8" t="s">
        <v>52</v>
      </c>
      <c r="G41" s="9">
        <v>27873.439999999999</v>
      </c>
      <c r="H41" s="9">
        <v>64280</v>
      </c>
      <c r="I41" s="9">
        <v>64280</v>
      </c>
      <c r="J41" s="9">
        <v>32631.91</v>
      </c>
      <c r="K41" s="7">
        <v>117.1</v>
      </c>
      <c r="L41" s="9">
        <v>50.76</v>
      </c>
    </row>
    <row r="42" spans="2:12" x14ac:dyDescent="0.25">
      <c r="B42" s="7"/>
      <c r="C42" s="8" t="s">
        <v>53</v>
      </c>
      <c r="D42" s="7"/>
      <c r="E42" s="4">
        <v>32</v>
      </c>
      <c r="F42" s="5" t="s">
        <v>54</v>
      </c>
      <c r="G42" s="6">
        <f>SUM(G43+G47+G53+G62)</f>
        <v>70387.28</v>
      </c>
      <c r="H42" s="6">
        <f>SUM(H43+H47+H53+H62)</f>
        <v>226442</v>
      </c>
      <c r="I42" s="6">
        <f>SUM(I43+I47+I53+I62)</f>
        <v>226442</v>
      </c>
      <c r="J42" s="6">
        <f>SUM(J43+J47+J53+J62)</f>
        <v>76838.979999999981</v>
      </c>
      <c r="K42" s="4">
        <v>109.2</v>
      </c>
      <c r="L42" s="6">
        <v>33.93</v>
      </c>
    </row>
    <row r="43" spans="2:12" x14ac:dyDescent="0.25">
      <c r="B43" s="7"/>
      <c r="C43" s="7"/>
      <c r="D43" s="8" t="s">
        <v>55</v>
      </c>
      <c r="E43" s="4">
        <v>321</v>
      </c>
      <c r="F43" s="5" t="s">
        <v>56</v>
      </c>
      <c r="G43" s="6">
        <f>SUM(G44:G46)</f>
        <v>16029.25</v>
      </c>
      <c r="H43" s="6">
        <f>SUM(H44:H46)</f>
        <v>35800</v>
      </c>
      <c r="I43" s="6">
        <f>SUM(I44:I46)</f>
        <v>35800</v>
      </c>
      <c r="J43" s="6">
        <f>SUM(J44+J45)</f>
        <v>15456.48</v>
      </c>
      <c r="K43" s="4">
        <v>96.4</v>
      </c>
      <c r="L43" s="6">
        <v>43.17</v>
      </c>
    </row>
    <row r="44" spans="2:12" x14ac:dyDescent="0.25">
      <c r="B44" s="7"/>
      <c r="C44" s="7"/>
      <c r="D44" s="7"/>
      <c r="E44" s="8" t="s">
        <v>57</v>
      </c>
      <c r="F44" s="8" t="s">
        <v>58</v>
      </c>
      <c r="G44" s="9">
        <v>28.93</v>
      </c>
      <c r="H44" s="9">
        <v>519</v>
      </c>
      <c r="I44" s="9">
        <v>519</v>
      </c>
      <c r="J44" s="9">
        <v>0</v>
      </c>
      <c r="K44" s="7">
        <v>0</v>
      </c>
      <c r="L44" s="9">
        <v>0</v>
      </c>
    </row>
    <row r="45" spans="2:12" x14ac:dyDescent="0.25">
      <c r="B45" s="7"/>
      <c r="C45" s="7"/>
      <c r="D45" s="7"/>
      <c r="E45" s="8" t="s">
        <v>59</v>
      </c>
      <c r="F45" s="8" t="s">
        <v>60</v>
      </c>
      <c r="G45" s="9">
        <v>16000.32</v>
      </c>
      <c r="H45" s="9">
        <v>34711</v>
      </c>
      <c r="I45" s="9">
        <v>34711</v>
      </c>
      <c r="J45" s="9">
        <v>15456.48</v>
      </c>
      <c r="K45" s="7">
        <v>96.6</v>
      </c>
      <c r="L45" s="9">
        <v>44.52</v>
      </c>
    </row>
    <row r="46" spans="2:12" x14ac:dyDescent="0.25">
      <c r="B46" s="7"/>
      <c r="C46" s="7"/>
      <c r="D46" s="7"/>
      <c r="E46" s="8" t="s">
        <v>61</v>
      </c>
      <c r="F46" s="8" t="s">
        <v>62</v>
      </c>
      <c r="G46" s="9">
        <v>0</v>
      </c>
      <c r="H46" s="9">
        <v>570</v>
      </c>
      <c r="I46" s="9">
        <v>570</v>
      </c>
      <c r="J46" s="9">
        <v>0</v>
      </c>
      <c r="K46" s="7">
        <v>0</v>
      </c>
      <c r="L46" s="9">
        <v>0</v>
      </c>
    </row>
    <row r="47" spans="2:12" x14ac:dyDescent="0.25">
      <c r="B47" s="7"/>
      <c r="C47" s="7"/>
      <c r="D47" s="8" t="s">
        <v>63</v>
      </c>
      <c r="E47" s="4">
        <v>322</v>
      </c>
      <c r="F47" s="5" t="s">
        <v>64</v>
      </c>
      <c r="G47" s="6">
        <f>SUM(G48:G52)</f>
        <v>42649.639999999992</v>
      </c>
      <c r="H47" s="6">
        <f>SUM(H48:H52)</f>
        <v>118865</v>
      </c>
      <c r="I47" s="6">
        <f>SUM(I48:I52)</f>
        <v>118865</v>
      </c>
      <c r="J47" s="6">
        <f>SUM(J48:J52)</f>
        <v>38842.729999999996</v>
      </c>
      <c r="K47" s="4">
        <v>91.1</v>
      </c>
      <c r="L47" s="6">
        <v>32.67</v>
      </c>
    </row>
    <row r="48" spans="2:12" x14ac:dyDescent="0.25">
      <c r="B48" s="7"/>
      <c r="C48" s="7"/>
      <c r="D48" s="7"/>
      <c r="E48" s="8" t="s">
        <v>65</v>
      </c>
      <c r="F48" s="8" t="s">
        <v>66</v>
      </c>
      <c r="G48" s="9">
        <v>5677.93</v>
      </c>
      <c r="H48" s="9">
        <v>11263</v>
      </c>
      <c r="I48" s="9">
        <v>11263</v>
      </c>
      <c r="J48" s="9">
        <v>4357.2</v>
      </c>
      <c r="K48" s="7">
        <v>76.7</v>
      </c>
      <c r="L48" s="9">
        <v>38.68</v>
      </c>
    </row>
    <row r="49" spans="2:12" x14ac:dyDescent="0.25">
      <c r="B49" s="7"/>
      <c r="C49" s="7"/>
      <c r="D49" s="7"/>
      <c r="E49" s="8" t="s">
        <v>67</v>
      </c>
      <c r="F49" s="8" t="s">
        <v>68</v>
      </c>
      <c r="G49" s="9">
        <v>26425.759999999998</v>
      </c>
      <c r="H49" s="9">
        <v>64080</v>
      </c>
      <c r="I49" s="9">
        <v>64080</v>
      </c>
      <c r="J49" s="9">
        <v>25826.14</v>
      </c>
      <c r="K49" s="7">
        <v>97.7</v>
      </c>
      <c r="L49" s="9">
        <v>40.299999999999997</v>
      </c>
    </row>
    <row r="50" spans="2:12" x14ac:dyDescent="0.25">
      <c r="B50" s="7"/>
      <c r="C50" s="7"/>
      <c r="D50" s="7"/>
      <c r="E50" s="8" t="s">
        <v>69</v>
      </c>
      <c r="F50" s="8" t="s">
        <v>70</v>
      </c>
      <c r="G50" s="9">
        <v>8051.86</v>
      </c>
      <c r="H50" s="9">
        <v>38636</v>
      </c>
      <c r="I50" s="9">
        <v>38636</v>
      </c>
      <c r="J50" s="9">
        <v>7534.9</v>
      </c>
      <c r="K50" s="7">
        <v>93.6</v>
      </c>
      <c r="L50" s="9">
        <v>19.5</v>
      </c>
    </row>
    <row r="51" spans="2:12" x14ac:dyDescent="0.25">
      <c r="B51" s="7"/>
      <c r="C51" s="7"/>
      <c r="D51" s="7"/>
      <c r="E51" s="8" t="s">
        <v>71</v>
      </c>
      <c r="F51" s="8" t="s">
        <v>72</v>
      </c>
      <c r="G51" s="9">
        <v>640.66999999999996</v>
      </c>
      <c r="H51" s="9">
        <v>2650</v>
      </c>
      <c r="I51" s="9">
        <v>2650</v>
      </c>
      <c r="J51" s="9">
        <v>876</v>
      </c>
      <c r="K51" s="7">
        <v>136.69999999999999</v>
      </c>
      <c r="L51" s="9">
        <v>33.049999999999997</v>
      </c>
    </row>
    <row r="52" spans="2:12" x14ac:dyDescent="0.25">
      <c r="B52" s="7"/>
      <c r="C52" s="7"/>
      <c r="D52" s="7"/>
      <c r="E52" s="8" t="s">
        <v>73</v>
      </c>
      <c r="F52" s="8" t="s">
        <v>74</v>
      </c>
      <c r="G52" s="9">
        <v>1853.42</v>
      </c>
      <c r="H52" s="9">
        <v>2236</v>
      </c>
      <c r="I52" s="9">
        <v>2236</v>
      </c>
      <c r="J52" s="9">
        <v>248.49</v>
      </c>
      <c r="K52" s="7">
        <v>13.4</v>
      </c>
      <c r="L52" s="9">
        <v>11.11</v>
      </c>
    </row>
    <row r="53" spans="2:12" x14ac:dyDescent="0.25">
      <c r="B53" s="7"/>
      <c r="C53" s="7"/>
      <c r="D53" s="8" t="s">
        <v>75</v>
      </c>
      <c r="E53" s="4">
        <v>323</v>
      </c>
      <c r="F53" s="5" t="s">
        <v>76</v>
      </c>
      <c r="G53" s="6">
        <f>SUM(G54:G61)</f>
        <v>9717.57</v>
      </c>
      <c r="H53" s="6">
        <f>SUM(H54:H61)</f>
        <v>67977</v>
      </c>
      <c r="I53" s="6">
        <f>SUM(I54:I61)</f>
        <v>67977</v>
      </c>
      <c r="J53" s="6">
        <f>SUM(J54:J61)</f>
        <v>22539.769999999997</v>
      </c>
      <c r="K53" s="4">
        <v>231.9</v>
      </c>
      <c r="L53" s="6">
        <v>33.15</v>
      </c>
    </row>
    <row r="54" spans="2:12" x14ac:dyDescent="0.25">
      <c r="B54" s="7"/>
      <c r="C54" s="7"/>
      <c r="D54" s="7"/>
      <c r="E54" s="8" t="s">
        <v>77</v>
      </c>
      <c r="F54" s="8" t="s">
        <v>78</v>
      </c>
      <c r="G54" s="9">
        <v>1634.49</v>
      </c>
      <c r="H54" s="9">
        <v>3900.5</v>
      </c>
      <c r="I54" s="9">
        <v>3900.5</v>
      </c>
      <c r="J54" s="9">
        <v>1463.56</v>
      </c>
      <c r="K54" s="7">
        <v>89.5</v>
      </c>
      <c r="L54" s="9">
        <v>37.520000000000003</v>
      </c>
    </row>
    <row r="55" spans="2:12" x14ac:dyDescent="0.25">
      <c r="B55" s="7"/>
      <c r="C55" s="7"/>
      <c r="D55" s="7"/>
      <c r="E55" s="8" t="s">
        <v>79</v>
      </c>
      <c r="F55" s="8" t="s">
        <v>80</v>
      </c>
      <c r="G55" s="9">
        <v>1913.98</v>
      </c>
      <c r="H55" s="9">
        <v>36744.5</v>
      </c>
      <c r="I55" s="9">
        <v>36744.5</v>
      </c>
      <c r="J55" s="9">
        <v>13908.93</v>
      </c>
      <c r="K55" s="7">
        <v>726.7</v>
      </c>
      <c r="L55" s="9">
        <v>5.22</v>
      </c>
    </row>
    <row r="56" spans="2:12" x14ac:dyDescent="0.25">
      <c r="B56" s="7"/>
      <c r="C56" s="7"/>
      <c r="D56" s="7"/>
      <c r="E56" s="8" t="s">
        <v>81</v>
      </c>
      <c r="F56" s="8" t="s">
        <v>82</v>
      </c>
      <c r="G56" s="9">
        <v>243.72</v>
      </c>
      <c r="H56" s="9">
        <v>2130</v>
      </c>
      <c r="I56" s="9">
        <v>2130</v>
      </c>
      <c r="J56" s="9">
        <v>63.72</v>
      </c>
      <c r="K56" s="7">
        <v>26.1</v>
      </c>
      <c r="L56" s="9">
        <v>2.99</v>
      </c>
    </row>
    <row r="57" spans="2:12" x14ac:dyDescent="0.25">
      <c r="B57" s="7"/>
      <c r="C57" s="7"/>
      <c r="D57" s="7"/>
      <c r="E57" s="8" t="s">
        <v>83</v>
      </c>
      <c r="F57" s="8" t="s">
        <v>84</v>
      </c>
      <c r="G57" s="9">
        <v>2738.28</v>
      </c>
      <c r="H57" s="9">
        <v>9703</v>
      </c>
      <c r="I57" s="9">
        <v>9703</v>
      </c>
      <c r="J57" s="9">
        <v>3462.82</v>
      </c>
      <c r="K57" s="7">
        <v>126.5</v>
      </c>
      <c r="L57" s="9">
        <v>35.68</v>
      </c>
    </row>
    <row r="58" spans="2:12" x14ac:dyDescent="0.25">
      <c r="B58" s="7"/>
      <c r="C58" s="7"/>
      <c r="D58" s="7"/>
      <c r="E58" s="8" t="s">
        <v>85</v>
      </c>
      <c r="F58" s="8" t="s">
        <v>86</v>
      </c>
      <c r="G58" s="9">
        <v>245.21</v>
      </c>
      <c r="H58" s="9">
        <v>1187</v>
      </c>
      <c r="I58" s="9">
        <v>1187</v>
      </c>
      <c r="J58" s="9">
        <v>256.35000000000002</v>
      </c>
      <c r="K58" s="7">
        <v>104.5</v>
      </c>
      <c r="L58" s="9">
        <v>21.59</v>
      </c>
    </row>
    <row r="59" spans="2:12" x14ac:dyDescent="0.25">
      <c r="B59" s="7"/>
      <c r="C59" s="7"/>
      <c r="D59" s="7"/>
      <c r="E59" s="8" t="s">
        <v>87</v>
      </c>
      <c r="F59" s="8" t="s">
        <v>88</v>
      </c>
      <c r="G59" s="9">
        <v>0</v>
      </c>
      <c r="H59" s="9">
        <v>100</v>
      </c>
      <c r="I59" s="9">
        <v>100</v>
      </c>
      <c r="J59" s="9">
        <v>0</v>
      </c>
      <c r="K59" s="7">
        <v>0</v>
      </c>
      <c r="L59" s="9">
        <v>0</v>
      </c>
    </row>
    <row r="60" spans="2:12" x14ac:dyDescent="0.25">
      <c r="B60" s="7"/>
      <c r="C60" s="7"/>
      <c r="D60" s="7"/>
      <c r="E60" s="8" t="s">
        <v>89</v>
      </c>
      <c r="F60" s="8" t="s">
        <v>90</v>
      </c>
      <c r="G60" s="9">
        <v>2941.89</v>
      </c>
      <c r="H60" s="9">
        <v>5000</v>
      </c>
      <c r="I60" s="9">
        <v>5000</v>
      </c>
      <c r="J60" s="9">
        <v>3384.39</v>
      </c>
      <c r="K60" s="7">
        <v>115</v>
      </c>
      <c r="L60" s="9">
        <v>67.680000000000007</v>
      </c>
    </row>
    <row r="61" spans="2:12" x14ac:dyDescent="0.25">
      <c r="B61" s="7"/>
      <c r="C61" s="7"/>
      <c r="D61" s="7"/>
      <c r="E61" s="8" t="s">
        <v>91</v>
      </c>
      <c r="F61" s="8" t="s">
        <v>92</v>
      </c>
      <c r="G61" s="9">
        <v>0</v>
      </c>
      <c r="H61" s="9">
        <v>9212</v>
      </c>
      <c r="I61" s="9">
        <v>9212</v>
      </c>
      <c r="J61" s="9">
        <v>0</v>
      </c>
      <c r="K61" s="7">
        <v>0</v>
      </c>
      <c r="L61" s="9">
        <v>0</v>
      </c>
    </row>
    <row r="62" spans="2:12" x14ac:dyDescent="0.25">
      <c r="B62" s="7"/>
      <c r="C62" s="7"/>
      <c r="D62" s="8" t="s">
        <v>93</v>
      </c>
      <c r="E62" s="4">
        <v>329</v>
      </c>
      <c r="F62" s="5" t="s">
        <v>94</v>
      </c>
      <c r="G62" s="6">
        <f>SUM(G63+G64)</f>
        <v>1990.82</v>
      </c>
      <c r="H62" s="6">
        <f>SUM(H63:H64)</f>
        <v>3800</v>
      </c>
      <c r="I62" s="6">
        <f>SUM(I63:I64)</f>
        <v>3800</v>
      </c>
      <c r="J62" s="6">
        <f>SUM(J63:J64)</f>
        <v>0</v>
      </c>
      <c r="K62" s="4">
        <v>0</v>
      </c>
      <c r="L62" s="6">
        <v>0</v>
      </c>
    </row>
    <row r="63" spans="2:12" x14ac:dyDescent="0.25">
      <c r="B63" s="7"/>
      <c r="C63" s="7"/>
      <c r="D63" s="7"/>
      <c r="E63" s="8" t="s">
        <v>95</v>
      </c>
      <c r="F63" s="8" t="s">
        <v>96</v>
      </c>
      <c r="G63" s="9">
        <v>0</v>
      </c>
      <c r="H63" s="9">
        <v>1050</v>
      </c>
      <c r="I63" s="9">
        <v>1050</v>
      </c>
      <c r="J63" s="9">
        <v>0</v>
      </c>
      <c r="K63" s="7">
        <v>0</v>
      </c>
      <c r="L63" s="9">
        <v>0</v>
      </c>
    </row>
    <row r="64" spans="2:12" x14ac:dyDescent="0.25">
      <c r="B64" s="7"/>
      <c r="C64" s="7"/>
      <c r="D64" s="7"/>
      <c r="E64" s="8" t="s">
        <v>97</v>
      </c>
      <c r="F64" s="8" t="s">
        <v>98</v>
      </c>
      <c r="G64" s="9">
        <v>1990.82</v>
      </c>
      <c r="H64" s="9">
        <v>2750</v>
      </c>
      <c r="I64" s="9">
        <v>2750</v>
      </c>
      <c r="J64" s="9">
        <v>0</v>
      </c>
      <c r="K64" s="7">
        <v>0</v>
      </c>
      <c r="L64" s="9">
        <v>0</v>
      </c>
    </row>
    <row r="65" spans="2:12" x14ac:dyDescent="0.25">
      <c r="B65" s="7"/>
      <c r="C65" s="8" t="s">
        <v>99</v>
      </c>
      <c r="D65" s="7"/>
      <c r="E65" s="4">
        <v>34</v>
      </c>
      <c r="F65" s="5" t="s">
        <v>100</v>
      </c>
      <c r="G65" s="6">
        <f>SUM(G66)</f>
        <v>1128.4299999999998</v>
      </c>
      <c r="H65" s="6">
        <f>SUM(H66)</f>
        <v>3000</v>
      </c>
      <c r="I65" s="6">
        <f>SUM(I66)</f>
        <v>3000</v>
      </c>
      <c r="J65" s="6">
        <f>SUM(J66)</f>
        <v>1567.87</v>
      </c>
      <c r="K65" s="4">
        <v>138.9</v>
      </c>
      <c r="L65" s="6">
        <v>52.26</v>
      </c>
    </row>
    <row r="66" spans="2:12" x14ac:dyDescent="0.25">
      <c r="B66" s="7"/>
      <c r="C66" s="7"/>
      <c r="D66" s="8" t="s">
        <v>101</v>
      </c>
      <c r="E66" s="4">
        <v>343</v>
      </c>
      <c r="F66" s="5" t="s">
        <v>102</v>
      </c>
      <c r="G66" s="6">
        <f>SUM(G67:G68)</f>
        <v>1128.4299999999998</v>
      </c>
      <c r="H66" s="6">
        <f>SUM(H67:H68)</f>
        <v>3000</v>
      </c>
      <c r="I66" s="6">
        <f>SUM(I67:I68)</f>
        <v>3000</v>
      </c>
      <c r="J66" s="6">
        <f>SUM(J67:J68)</f>
        <v>1567.87</v>
      </c>
      <c r="K66" s="4">
        <v>138.9</v>
      </c>
      <c r="L66" s="6">
        <v>52.26</v>
      </c>
    </row>
    <row r="67" spans="2:12" x14ac:dyDescent="0.25">
      <c r="B67" s="7"/>
      <c r="C67" s="7"/>
      <c r="D67" s="7"/>
      <c r="E67" s="8" t="s">
        <v>103</v>
      </c>
      <c r="F67" s="8" t="s">
        <v>104</v>
      </c>
      <c r="G67" s="9">
        <v>1103.5999999999999</v>
      </c>
      <c r="H67" s="9">
        <v>2717</v>
      </c>
      <c r="I67" s="9">
        <v>2717</v>
      </c>
      <c r="J67" s="9">
        <v>1123.29</v>
      </c>
      <c r="K67" s="7">
        <v>101.8</v>
      </c>
      <c r="L67" s="9">
        <v>41.34</v>
      </c>
    </row>
    <row r="68" spans="2:12" x14ac:dyDescent="0.25">
      <c r="B68" s="7"/>
      <c r="C68" s="7"/>
      <c r="D68" s="7"/>
      <c r="E68" s="8" t="s">
        <v>105</v>
      </c>
      <c r="F68" s="8" t="s">
        <v>106</v>
      </c>
      <c r="G68" s="9">
        <v>24.83</v>
      </c>
      <c r="H68" s="9">
        <v>283</v>
      </c>
      <c r="I68" s="9">
        <v>283</v>
      </c>
      <c r="J68" s="9">
        <v>444.58</v>
      </c>
      <c r="K68" s="7">
        <v>1790.5</v>
      </c>
      <c r="L68" s="9">
        <v>157.09</v>
      </c>
    </row>
    <row r="69" spans="2:12" x14ac:dyDescent="0.25">
      <c r="B69" s="7"/>
      <c r="C69" s="8" t="s">
        <v>107</v>
      </c>
      <c r="D69" s="7"/>
      <c r="E69" s="4">
        <v>37</v>
      </c>
      <c r="F69" s="5" t="s">
        <v>108</v>
      </c>
      <c r="G69" s="6">
        <f t="shared" ref="G69:J70" si="2">SUM(G70)</f>
        <v>1360.38</v>
      </c>
      <c r="H69" s="6">
        <f t="shared" si="2"/>
        <v>2800</v>
      </c>
      <c r="I69" s="6">
        <f t="shared" si="2"/>
        <v>2800</v>
      </c>
      <c r="J69" s="6">
        <f t="shared" si="2"/>
        <v>1350</v>
      </c>
      <c r="K69" s="4">
        <v>99.2</v>
      </c>
      <c r="L69" s="6">
        <v>48.21</v>
      </c>
    </row>
    <row r="70" spans="2:12" x14ac:dyDescent="0.25">
      <c r="B70" s="7"/>
      <c r="C70" s="7"/>
      <c r="D70" s="8" t="s">
        <v>109</v>
      </c>
      <c r="E70" s="4">
        <v>372</v>
      </c>
      <c r="F70" s="5" t="s">
        <v>110</v>
      </c>
      <c r="G70" s="6">
        <f t="shared" si="2"/>
        <v>1360.38</v>
      </c>
      <c r="H70" s="6">
        <f t="shared" si="2"/>
        <v>2800</v>
      </c>
      <c r="I70" s="6">
        <f t="shared" si="2"/>
        <v>2800</v>
      </c>
      <c r="J70" s="6">
        <f t="shared" si="2"/>
        <v>1350</v>
      </c>
      <c r="K70" s="4">
        <v>99.2</v>
      </c>
      <c r="L70" s="6">
        <v>48.21</v>
      </c>
    </row>
    <row r="71" spans="2:12" x14ac:dyDescent="0.25">
      <c r="B71" s="7"/>
      <c r="C71" s="7"/>
      <c r="D71" s="7"/>
      <c r="E71" s="8" t="s">
        <v>111</v>
      </c>
      <c r="F71" s="8" t="s">
        <v>112</v>
      </c>
      <c r="G71" s="9">
        <v>1360.38</v>
      </c>
      <c r="H71" s="9">
        <v>2800</v>
      </c>
      <c r="I71" s="9">
        <v>2800</v>
      </c>
      <c r="J71" s="9">
        <v>1350</v>
      </c>
      <c r="K71" s="7">
        <v>99.2</v>
      </c>
      <c r="L71" s="9">
        <v>48.21</v>
      </c>
    </row>
    <row r="72" spans="2:12" x14ac:dyDescent="0.25">
      <c r="B72" s="5" t="s">
        <v>9</v>
      </c>
      <c r="C72" s="4"/>
      <c r="D72" s="4"/>
      <c r="E72" s="4">
        <v>4</v>
      </c>
      <c r="F72" s="5" t="s">
        <v>113</v>
      </c>
      <c r="G72" s="6">
        <f>SUM(G73)</f>
        <v>550</v>
      </c>
      <c r="H72" s="6">
        <f>SUM(H73)</f>
        <v>7248</v>
      </c>
      <c r="I72" s="6">
        <v>7248</v>
      </c>
      <c r="J72" s="6">
        <f>SUM(J73)</f>
        <v>2403.58</v>
      </c>
      <c r="K72" s="4">
        <v>437</v>
      </c>
      <c r="L72" s="6">
        <v>33.159999999999997</v>
      </c>
    </row>
    <row r="73" spans="2:12" x14ac:dyDescent="0.25">
      <c r="B73" s="7"/>
      <c r="C73" s="8" t="s">
        <v>114</v>
      </c>
      <c r="D73" s="7"/>
      <c r="E73" s="4">
        <v>42</v>
      </c>
      <c r="F73" s="5" t="s">
        <v>115</v>
      </c>
      <c r="G73" s="6">
        <f>SUM(G74)</f>
        <v>550</v>
      </c>
      <c r="H73" s="6">
        <f>SUM(H74)</f>
        <v>7248</v>
      </c>
      <c r="I73" s="6">
        <v>7248</v>
      </c>
      <c r="J73" s="6">
        <f>SUM(J74)</f>
        <v>2403.58</v>
      </c>
      <c r="K73" s="4">
        <v>437</v>
      </c>
      <c r="L73" s="6">
        <v>33.159999999999997</v>
      </c>
    </row>
    <row r="74" spans="2:12" x14ac:dyDescent="0.25">
      <c r="B74" s="7"/>
      <c r="C74" s="7"/>
      <c r="D74" s="8" t="s">
        <v>116</v>
      </c>
      <c r="E74" s="4">
        <v>422</v>
      </c>
      <c r="F74" s="5" t="s">
        <v>117</v>
      </c>
      <c r="G74" s="6">
        <f>SUM(G75:G77)</f>
        <v>550</v>
      </c>
      <c r="H74" s="6">
        <f>SUM(H75:H77)</f>
        <v>7248</v>
      </c>
      <c r="I74" s="6">
        <f>SUM(I75:I77)</f>
        <v>7248</v>
      </c>
      <c r="J74" s="6">
        <f>SUM(J75:J77)</f>
        <v>2403.58</v>
      </c>
      <c r="K74" s="4">
        <v>437</v>
      </c>
      <c r="L74" s="6">
        <v>33.159999999999997</v>
      </c>
    </row>
    <row r="75" spans="2:12" x14ac:dyDescent="0.25">
      <c r="B75" s="7"/>
      <c r="C75" s="7"/>
      <c r="D75" s="7"/>
      <c r="E75" s="8" t="s">
        <v>132</v>
      </c>
      <c r="F75" s="8" t="s">
        <v>133</v>
      </c>
      <c r="G75" s="9">
        <v>0</v>
      </c>
      <c r="H75" s="9">
        <v>0</v>
      </c>
      <c r="I75" s="9">
        <v>0</v>
      </c>
      <c r="J75" s="9">
        <v>1104.58</v>
      </c>
      <c r="K75" s="7">
        <v>0</v>
      </c>
      <c r="L75" s="9">
        <v>0</v>
      </c>
    </row>
    <row r="76" spans="2:12" x14ac:dyDescent="0.25">
      <c r="B76" s="7"/>
      <c r="C76" s="7"/>
      <c r="D76" s="7"/>
      <c r="E76" s="8" t="s">
        <v>138</v>
      </c>
      <c r="F76" s="8" t="s">
        <v>139</v>
      </c>
      <c r="G76" s="9">
        <v>0</v>
      </c>
      <c r="H76" s="9">
        <v>3628</v>
      </c>
      <c r="I76" s="9">
        <v>3628</v>
      </c>
      <c r="J76" s="9">
        <v>1299</v>
      </c>
      <c r="K76" s="7">
        <v>0</v>
      </c>
      <c r="L76" s="9">
        <v>35.799999999999997</v>
      </c>
    </row>
    <row r="77" spans="2:12" x14ac:dyDescent="0.25">
      <c r="B77" s="7"/>
      <c r="C77" s="7"/>
      <c r="D77" s="7"/>
      <c r="E77" s="8" t="s">
        <v>118</v>
      </c>
      <c r="F77" s="8" t="s">
        <v>119</v>
      </c>
      <c r="G77" s="9">
        <v>550</v>
      </c>
      <c r="H77" s="9">
        <v>3620</v>
      </c>
      <c r="I77" s="9">
        <v>3620</v>
      </c>
      <c r="J77" s="9">
        <v>0</v>
      </c>
      <c r="K77" s="7">
        <v>0</v>
      </c>
      <c r="L77" s="9">
        <v>0</v>
      </c>
    </row>
    <row r="78" spans="2:12" x14ac:dyDescent="0.25">
      <c r="B78" s="7"/>
      <c r="C78" s="7"/>
      <c r="D78" s="7"/>
      <c r="E78" s="5">
        <v>45</v>
      </c>
      <c r="F78" s="5" t="s">
        <v>134</v>
      </c>
      <c r="G78" s="6">
        <f>SUM(G79)</f>
        <v>0</v>
      </c>
      <c r="H78" s="6">
        <f>SUM(H79)</f>
        <v>0</v>
      </c>
      <c r="I78" s="9"/>
      <c r="J78" s="9"/>
      <c r="K78" s="7"/>
      <c r="L78" s="9"/>
    </row>
    <row r="79" spans="2:12" x14ac:dyDescent="0.25">
      <c r="B79" s="7"/>
      <c r="C79" s="7"/>
      <c r="D79" s="7"/>
      <c r="E79" s="5">
        <v>451</v>
      </c>
      <c r="F79" s="5" t="s">
        <v>135</v>
      </c>
      <c r="G79" s="6">
        <f>SUM(G80)</f>
        <v>0</v>
      </c>
      <c r="H79" s="6">
        <f>SUM(H80)</f>
        <v>0</v>
      </c>
      <c r="I79" s="9"/>
      <c r="J79" s="9"/>
      <c r="K79" s="7"/>
      <c r="L79" s="9"/>
    </row>
    <row r="80" spans="2:12" x14ac:dyDescent="0.25">
      <c r="B80" s="11"/>
      <c r="C80" s="11"/>
      <c r="D80" s="11"/>
      <c r="E80" s="8" t="s">
        <v>136</v>
      </c>
      <c r="F80" s="8" t="s">
        <v>137</v>
      </c>
      <c r="G80" s="9">
        <v>0</v>
      </c>
      <c r="H80" s="9">
        <v>0</v>
      </c>
      <c r="I80" s="9"/>
      <c r="J80" s="9"/>
      <c r="K80" s="7"/>
      <c r="L80" s="9">
        <v>0</v>
      </c>
    </row>
    <row r="81" spans="2:12" x14ac:dyDescent="0.25">
      <c r="B81" s="11"/>
      <c r="C81" s="11"/>
      <c r="D81" s="11"/>
      <c r="E81" s="12"/>
      <c r="F81" s="12"/>
      <c r="G81" s="13"/>
      <c r="H81" s="13"/>
      <c r="I81" s="13"/>
      <c r="J81" s="13"/>
      <c r="K81" s="11"/>
      <c r="L81" s="13"/>
    </row>
    <row r="82" spans="2:12" x14ac:dyDescent="0.25">
      <c r="B82" s="1"/>
      <c r="C82" s="1"/>
      <c r="D82" s="1"/>
      <c r="E82" s="12"/>
      <c r="F82" s="12"/>
      <c r="G82" s="13"/>
      <c r="H82" s="13"/>
      <c r="I82" s="13"/>
      <c r="J82" s="13"/>
      <c r="K82" s="11"/>
      <c r="L82" s="13"/>
    </row>
    <row r="83" spans="2:12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x14ac:dyDescent="0.2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x14ac:dyDescent="0.25">
      <c r="E112" s="1"/>
      <c r="F112" s="1"/>
      <c r="G112" s="1"/>
      <c r="H112" s="1"/>
      <c r="I112" s="1"/>
      <c r="J112" s="1"/>
      <c r="K112" s="1"/>
      <c r="L112" s="1"/>
    </row>
  </sheetData>
  <mergeCells count="7">
    <mergeCell ref="B31:F31"/>
    <mergeCell ref="B1:L1"/>
    <mergeCell ref="B3:L3"/>
    <mergeCell ref="B5:L5"/>
    <mergeCell ref="B7:F7"/>
    <mergeCell ref="B8:F8"/>
    <mergeCell ref="B30:F30"/>
  </mergeCells>
  <pageMargins left="0.7" right="0.7" top="0.75" bottom="0.75" header="0.3" footer="0.3"/>
  <pageSetup paperSize="9"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svjetlana marelić</cp:lastModifiedBy>
  <cp:lastPrinted>2025-07-23T10:57:48Z</cp:lastPrinted>
  <dcterms:created xsi:type="dcterms:W3CDTF">2024-07-16T08:57:59Z</dcterms:created>
  <dcterms:modified xsi:type="dcterms:W3CDTF">2025-07-25T08:33:33Z</dcterms:modified>
</cp:coreProperties>
</file>