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 ZA STARIJE\Desktop\FINANCIJSKI PLAN\"/>
    </mc:Choice>
  </mc:AlternateContent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1" l="1"/>
  <c r="H72" i="1"/>
  <c r="H78" i="1"/>
  <c r="H79" i="1"/>
  <c r="H73" i="1"/>
  <c r="H65" i="1"/>
  <c r="H66" i="1"/>
  <c r="H58" i="1"/>
  <c r="H35" i="1"/>
  <c r="H33" i="1"/>
  <c r="H30" i="1"/>
  <c r="H11" i="1"/>
  <c r="H12" i="1"/>
  <c r="H14" i="1"/>
  <c r="H15" i="1"/>
  <c r="H19" i="1"/>
  <c r="H18" i="1" s="1"/>
  <c r="H10" i="1" s="1"/>
  <c r="I79" i="1"/>
  <c r="I78" i="1" s="1"/>
  <c r="I73" i="1"/>
  <c r="I72" i="1" s="1"/>
  <c r="G73" i="1"/>
  <c r="G58" i="1"/>
  <c r="G69" i="1"/>
  <c r="G68" i="1" s="1"/>
  <c r="H69" i="1"/>
  <c r="H68" i="1" s="1"/>
  <c r="I69" i="1"/>
  <c r="J68" i="1"/>
  <c r="I68" i="1"/>
  <c r="I66" i="1"/>
  <c r="G66" i="1"/>
  <c r="I58" i="1"/>
  <c r="I19" i="1"/>
  <c r="I18" i="1" s="1"/>
  <c r="G33" i="1"/>
  <c r="H62" i="1"/>
  <c r="H61" i="1" s="1"/>
  <c r="H49" i="1"/>
  <c r="H42" i="1"/>
  <c r="H38" i="1"/>
  <c r="I65" i="1"/>
  <c r="I62" i="1"/>
  <c r="I61" i="1" s="1"/>
  <c r="I49" i="1"/>
  <c r="I42" i="1"/>
  <c r="I38" i="1"/>
  <c r="I35" i="1"/>
  <c r="I33" i="1"/>
  <c r="I30" i="1"/>
  <c r="G79" i="1"/>
  <c r="G78" i="1" s="1"/>
  <c r="G72" i="1"/>
  <c r="G65" i="1"/>
  <c r="G62" i="1"/>
  <c r="G61" i="1" s="1"/>
  <c r="G38" i="1"/>
  <c r="G49" i="1"/>
  <c r="G42" i="1"/>
  <c r="G35" i="1"/>
  <c r="G30" i="1"/>
  <c r="I15" i="1"/>
  <c r="I14" i="1" s="1"/>
  <c r="I12" i="1"/>
  <c r="I11" i="1" s="1"/>
  <c r="G15" i="1"/>
  <c r="G14" i="1" s="1"/>
  <c r="G12" i="1"/>
  <c r="G11" i="1" s="1"/>
  <c r="G19" i="1"/>
  <c r="G18" i="1" s="1"/>
  <c r="H29" i="1" l="1"/>
  <c r="I37" i="1"/>
  <c r="G29" i="1"/>
  <c r="H37" i="1"/>
  <c r="G10" i="1"/>
  <c r="I10" i="1"/>
  <c r="I71" i="1"/>
  <c r="G37" i="1"/>
  <c r="G71" i="1"/>
  <c r="I29" i="1"/>
  <c r="I28" i="1" s="1"/>
  <c r="H28" i="1" l="1"/>
  <c r="I27" i="1"/>
  <c r="G28" i="1"/>
  <c r="G27" i="1" s="1"/>
  <c r="H27" i="1"/>
</calcChain>
</file>

<file path=xl/sharedStrings.xml><?xml version="1.0" encoding="utf-8"?>
<sst xmlns="http://schemas.openxmlformats.org/spreadsheetml/2006/main" count="158" uniqueCount="143">
  <si>
    <t>I. OPĆI DIO</t>
  </si>
  <si>
    <t xml:space="preserve"> RAČUN PRIHODA I RASHODA </t>
  </si>
  <si>
    <t xml:space="preserve">IZVJEŠTAJ O PRIHODIMA I RASHODIMA PREMA EKONOMSKOJ KLASIFIKACIJI </t>
  </si>
  <si>
    <t>BROJČANA OZNAKA I NAZIV</t>
  </si>
  <si>
    <t>INDEKS</t>
  </si>
  <si>
    <t>INDEKS**</t>
  </si>
  <si>
    <t>1</t>
  </si>
  <si>
    <t>2</t>
  </si>
  <si>
    <t>3</t>
  </si>
  <si>
    <t>4</t>
  </si>
  <si>
    <t>5</t>
  </si>
  <si>
    <t>6=5/2*100</t>
  </si>
  <si>
    <t>7=5/4*100</t>
  </si>
  <si>
    <t>UKUPNO PRIHODI</t>
  </si>
  <si>
    <t>6</t>
  </si>
  <si>
    <t>PRIHODI POSLOVANJA</t>
  </si>
  <si>
    <t>63</t>
  </si>
  <si>
    <t>Potpore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</si>
  <si>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</si>
  <si>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</si>
  <si>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</si>
  <si>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</si>
  <si>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65</t>
  </si>
  <si>
    <t>Prihodi od administrativnih pristojbi i po posebnim propisima</t>
  </si>
  <si>
    <t>652</t>
  </si>
  <si>
    <t>Prihodi po posebnim propisima</t>
  </si>
  <si>
    <t>6526</t>
  </si>
  <si>
    <t>Ostali nespomenuti prihodi</t>
  </si>
  <si>
    <t>67</t>
  </si>
  <si>
    <t>Prihodi iz proračuna</t>
  </si>
  <si>
    <t>671</t>
  </si>
  <si>
    <t>Prihodi iz proračuna za financiranje redovne djelatnosti proračunskog korisnika</t>
  </si>
  <si>
    <t>6711</t>
  </si>
  <si>
    <t>Prihodi  za financiranje rashoda poslovanja</t>
  </si>
  <si>
    <t>6712</t>
  </si>
  <si>
    <t>Prihodi  za financiranje rashoda za nabavu nefinancijske imovine</t>
  </si>
  <si>
    <t>UKUPNO RASHODI</t>
  </si>
  <si>
    <t>RASHODI POSLOVANJA</t>
  </si>
  <si>
    <t>31</t>
  </si>
  <si>
    <t>Rashodi za zaposlene</t>
  </si>
  <si>
    <t>311</t>
  </si>
  <si>
    <t>Plaće</t>
  </si>
  <si>
    <t>3111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</si>
  <si>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</si>
  <si>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</si>
  <si>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</si>
  <si>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</si>
  <si>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</si>
  <si>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</si>
  <si>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</si>
  <si>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</si>
  <si>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</si>
  <si>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</si>
  <si>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</si>
  <si>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</si>
  <si>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</si>
  <si>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</si>
  <si>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</si>
  <si>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</si>
  <si>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</si>
  <si>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</si>
  <si>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</si>
  <si>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</si>
  <si>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</si>
  <si>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</si>
  <si>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</si>
  <si>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</si>
  <si>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</si>
  <si>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</si>
  <si>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</si>
  <si>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</si>
  <si>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</si>
  <si>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</si>
  <si>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</si>
  <si>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</si>
  <si>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</si>
  <si>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</si>
  <si>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</si>
  <si>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</si>
  <si>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</si>
  <si>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</si>
  <si>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</si>
  <si>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</si>
  <si>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</si>
  <si>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</si>
  <si>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</si>
  <si>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</si>
  <si>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</si>
  <si>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</si>
  <si>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</si>
  <si>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</si>
  <si>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</si>
  <si>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</si>
  <si>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</si>
  <si>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3292</t>
  </si>
  <si>
    <t>Premije osiguranja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</si>
  <si>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</si>
  <si>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</si>
  <si>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</si>
  <si>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</si>
  <si>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</si>
  <si>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</si>
  <si>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</si>
  <si>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</si>
  <si>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</si>
  <si>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</si>
  <si>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</si>
  <si>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</si>
  <si>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</si>
  <si>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</si>
  <si>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RASHODI ZA NABAVU NEFINANCIJSKE IMOVINE</t>
  </si>
  <si>
    <t>42</t>
  </si>
  <si>
    <t>Rashodi za nabavu proizvedene dugotrajne imovine</t>
  </si>
  <si>
    <t>422</t>
  </si>
  <si>
    <t>Postrojenja i oprema</t>
  </si>
  <si>
    <t>4224</t>
  </si>
  <si>
    <t>Medicinska i laboratorijska oprema</t>
  </si>
  <si>
    <t>45</t>
  </si>
  <si>
    <t>Rashodi za dodatna ulaganja na nefinancijskoj imovini</t>
  </si>
  <si>
    <t>451</t>
  </si>
  <si>
    <t>Dodatna ulaganja na građevinskim objektima</t>
  </si>
  <si>
    <t>4511</t>
  </si>
  <si>
    <t>66</t>
  </si>
  <si>
    <t>Prihodi od donacija</t>
  </si>
  <si>
    <t>Plaće za redovan rad</t>
  </si>
  <si>
    <t xml:space="preserve">OSTVARENJE/ IZVRŠENJE
1.-12.2023. </t>
  </si>
  <si>
    <t xml:space="preserve">OSTVARENJE/IZVRŠENJE
1.-12.2024. </t>
  </si>
  <si>
    <t>3227</t>
  </si>
  <si>
    <t>Službena, radna i zaštitna odjeća i obuća</t>
  </si>
  <si>
    <t>3295</t>
  </si>
  <si>
    <t>Pristojbe i naknade</t>
  </si>
  <si>
    <t>38</t>
  </si>
  <si>
    <t>Ostali rashodi</t>
  </si>
  <si>
    <t>Kazne,penali i naknade štete</t>
  </si>
  <si>
    <t>Ostale kazne</t>
  </si>
  <si>
    <t>3835</t>
  </si>
  <si>
    <t>4221</t>
  </si>
  <si>
    <t>Uredska oprema i namještaj</t>
  </si>
  <si>
    <t>Komunikacijska oprema</t>
  </si>
  <si>
    <t>4222</t>
  </si>
  <si>
    <t>4227</t>
  </si>
  <si>
    <t>Uređaji,strojevi i oprema za ostale namjene</t>
  </si>
  <si>
    <t>TEKUĆI PLAN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</si>
</sst>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quotePrefix="1" applyFont="1" applyBorder="1"/>
    <xf numFmtId="4" fontId="2" fillId="0" borderId="1" xfId="0" applyNumberFormat="1" applyFont="1" applyBorder="1"/>
    <xf numFmtId="0" fontId="1" fillId="0" borderId="1" xfId="0" applyFont="1" applyBorder="1"/>
    <xf numFmtId="0" fontId="1" fillId="0" borderId="1" xfId="0" quotePrefix="1" applyFont="1" applyBorder="1"/>
    <xf numFmtId="4" fontId="1" fillId="0" borderId="1" xfId="0" applyNumberFormat="1" applyFont="1" applyBorder="1"/>
    <xf numFmtId="0" fontId="2" fillId="0" borderId="2" xfId="0" quotePrefix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quotePrefix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9"/>
  <sheetViews>
    <sheetView tabSelected="1" workbookViewId="0">
      <selection activeCell="K37" sqref="K37"/>
    </sheetView>
  </sheetViews>
  <sheetFormatPr defaultRowHeight="15" x14ac:dyDescent="0.25"/>
  <cols>
    <col min="1" max="5" width="10.7109375" customWidth="1"/>
    <col min="6" max="6" width="55.7109375" customWidth="1"/>
    <col min="7" max="9" width="25.7109375" customWidth="1"/>
    <col min="10" max="11" width="15.7109375" customWidth="1"/>
  </cols>
  <sheetData>
    <row r="1" spans="2:11" ht="15.75" x14ac:dyDescent="0.25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</row>
    <row r="2" spans="2:11" x14ac:dyDescent="0.25">
      <c r="B2" s="1"/>
      <c r="C2" s="1"/>
      <c r="D2" s="1"/>
      <c r="E2" s="1"/>
      <c r="F2" s="1"/>
      <c r="G2" s="1"/>
      <c r="H2" s="1"/>
      <c r="I2" s="1"/>
      <c r="J2" s="1"/>
      <c r="K2" s="1"/>
    </row>
    <row r="3" spans="2:11" ht="15.75" x14ac:dyDescent="0.25">
      <c r="B3" s="15" t="s">
        <v>1</v>
      </c>
      <c r="C3" s="16"/>
      <c r="D3" s="16"/>
      <c r="E3" s="16"/>
      <c r="F3" s="16"/>
      <c r="G3" s="16"/>
      <c r="H3" s="16"/>
      <c r="I3" s="16"/>
      <c r="J3" s="16"/>
      <c r="K3" s="16"/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  <c r="K4" s="1"/>
    </row>
    <row r="5" spans="2:11" ht="15.75" x14ac:dyDescent="0.25">
      <c r="B5" s="15" t="s">
        <v>2</v>
      </c>
      <c r="C5" s="16"/>
      <c r="D5" s="16"/>
      <c r="E5" s="16"/>
      <c r="F5" s="16"/>
      <c r="G5" s="16"/>
      <c r="H5" s="16"/>
      <c r="I5" s="16"/>
      <c r="J5" s="16"/>
      <c r="K5" s="16"/>
    </row>
    <row r="6" spans="2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2:11" ht="25.5" x14ac:dyDescent="0.25">
      <c r="B7" s="17" t="s">
        <v>3</v>
      </c>
      <c r="C7" s="18"/>
      <c r="D7" s="18"/>
      <c r="E7" s="18"/>
      <c r="F7" s="19"/>
      <c r="G7" s="2" t="s">
        <v>125</v>
      </c>
      <c r="H7" s="3" t="s">
        <v>142</v>
      </c>
      <c r="I7" s="2" t="s">
        <v>126</v>
      </c>
      <c r="J7" s="3" t="s">
        <v>4</v>
      </c>
      <c r="K7" s="3" t="s">
        <v>5</v>
      </c>
    </row>
    <row r="8" spans="2:11" x14ac:dyDescent="0.25">
      <c r="B8" s="10" t="s">
        <v>6</v>
      </c>
      <c r="C8" s="11"/>
      <c r="D8" s="11"/>
      <c r="E8" s="11"/>
      <c r="F8" s="12"/>
      <c r="G8" s="3" t="s">
        <v>7</v>
      </c>
      <c r="H8" s="3" t="s">
        <v>9</v>
      </c>
      <c r="I8" s="3" t="s">
        <v>10</v>
      </c>
      <c r="J8" s="3" t="s">
        <v>11</v>
      </c>
      <c r="K8" s="3" t="s">
        <v>12</v>
      </c>
    </row>
    <row r="9" spans="2:11" x14ac:dyDescent="0.25">
      <c r="B9" s="4"/>
      <c r="C9" s="4"/>
      <c r="D9" s="4"/>
      <c r="E9" s="4"/>
      <c r="F9" s="5" t="s">
        <v>13</v>
      </c>
      <c r="G9" s="6">
        <v>484909.81</v>
      </c>
      <c r="H9" s="6">
        <v>733082</v>
      </c>
      <c r="I9" s="6">
        <v>662802.48</v>
      </c>
      <c r="J9" s="6">
        <v>136.69999999999999</v>
      </c>
      <c r="K9" s="6">
        <v>98.95</v>
      </c>
    </row>
    <row r="10" spans="2:11" x14ac:dyDescent="0.25">
      <c r="B10" s="5" t="s">
        <v>14</v>
      </c>
      <c r="C10" s="4"/>
      <c r="D10" s="4"/>
      <c r="E10" s="4"/>
      <c r="F10" s="5" t="s">
        <v>15</v>
      </c>
      <c r="G10" s="6">
        <f>SUM(G11+G14+G17+G18)</f>
        <v>484909.81</v>
      </c>
      <c r="H10" s="6">
        <f>SUM(H11+H14+H17+H18)</f>
        <v>733082</v>
      </c>
      <c r="I10" s="6">
        <f>SUM(I11+I14+I17+I18)</f>
        <v>662802.48</v>
      </c>
      <c r="J10" s="6">
        <v>136.69999999999999</v>
      </c>
      <c r="K10" s="6">
        <v>98.95</v>
      </c>
    </row>
    <row r="11" spans="2:11" x14ac:dyDescent="0.25">
      <c r="B11" s="7"/>
      <c r="C11" s="5" t="s">
        <v>16</v>
      </c>
      <c r="D11" s="7"/>
      <c r="E11" s="7"/>
      <c r="F11" s="5" t="s">
        <v>17</v>
      </c>
      <c r="G11" s="6">
        <f t="shared" ref="G11:I12" si="0">SUM(G12)</f>
        <v>5329.01</v>
      </c>
      <c r="H11" s="6">
        <f t="shared" si="0"/>
        <v>4771</v>
      </c>
      <c r="I11" s="6">
        <f t="shared" si="0"/>
        <v>4620</v>
      </c>
      <c r="J11" s="4">
        <v>86.7</v>
      </c>
      <c r="K11" s="9">
        <v>96.8</v>
      </c>
    </row>
    <row r="12" spans="2:11" x14ac:dyDescent="0.25">
      <c r="B12" s="7"/>
      <c r="C12" s="7"/>
      <c r="D12" s="8" t="s">
        <v>18</v>
      </c>
      <c r="E12" s="7"/>
      <c r="F12" s="8" t="s">
        <v>19</v>
      </c>
      <c r="G12" s="9">
        <f t="shared" si="0"/>
        <v>5329.01</v>
      </c>
      <c r="H12" s="9">
        <f t="shared" si="0"/>
        <v>4771</v>
      </c>
      <c r="I12" s="9">
        <f t="shared" si="0"/>
        <v>4620</v>
      </c>
      <c r="J12" s="7">
        <v>86.7</v>
      </c>
      <c r="K12" s="9">
        <v>96.8</v>
      </c>
    </row>
    <row r="13" spans="2:11" x14ac:dyDescent="0.25">
      <c r="B13" s="7"/>
      <c r="C13" s="7"/>
      <c r="D13" s="7"/>
      <c r="E13" s="8" t="s">
        <v>20</v>
      </c>
      <c r="F13" s="8" t="s">
        <v>21</v>
      </c>
      <c r="G13" s="9">
        <v>5329.01</v>
      </c>
      <c r="H13" s="9">
        <v>4771</v>
      </c>
      <c r="I13" s="9">
        <v>4620</v>
      </c>
      <c r="J13" s="7">
        <v>86.7</v>
      </c>
      <c r="K13" s="9">
        <v>96.8</v>
      </c>
    </row>
    <row r="14" spans="2:11" x14ac:dyDescent="0.25">
      <c r="B14" s="7"/>
      <c r="C14" s="5" t="s">
        <v>22</v>
      </c>
      <c r="D14" s="7"/>
      <c r="E14" s="7"/>
      <c r="F14" s="8" t="s">
        <v>23</v>
      </c>
      <c r="G14" s="6">
        <f t="shared" ref="G14:I15" si="1">SUM(G15)</f>
        <v>286072.12</v>
      </c>
      <c r="H14" s="6">
        <f t="shared" si="1"/>
        <v>385856</v>
      </c>
      <c r="I14" s="6">
        <f t="shared" si="1"/>
        <v>320712.01</v>
      </c>
      <c r="J14" s="6">
        <v>112.1</v>
      </c>
      <c r="K14" s="9">
        <v>83.1</v>
      </c>
    </row>
    <row r="15" spans="2:11" x14ac:dyDescent="0.25">
      <c r="B15" s="7"/>
      <c r="C15" s="7"/>
      <c r="D15" s="8" t="s">
        <v>24</v>
      </c>
      <c r="E15" s="7"/>
      <c r="F15" s="5" t="s">
        <v>25</v>
      </c>
      <c r="G15" s="9">
        <f t="shared" si="1"/>
        <v>286072.12</v>
      </c>
      <c r="H15" s="9">
        <f t="shared" si="1"/>
        <v>385856</v>
      </c>
      <c r="I15" s="9">
        <f t="shared" si="1"/>
        <v>320712.01</v>
      </c>
      <c r="J15" s="9">
        <v>112.1</v>
      </c>
      <c r="K15" s="9">
        <v>83.1</v>
      </c>
    </row>
    <row r="16" spans="2:11" x14ac:dyDescent="0.25">
      <c r="B16" s="7"/>
      <c r="C16" s="7"/>
      <c r="D16" s="8"/>
      <c r="E16" s="8" t="s">
        <v>26</v>
      </c>
      <c r="F16" s="8" t="s">
        <v>27</v>
      </c>
      <c r="G16" s="9">
        <v>286072.12</v>
      </c>
      <c r="H16" s="9">
        <v>385856</v>
      </c>
      <c r="I16" s="9">
        <v>320712.01</v>
      </c>
      <c r="J16" s="9">
        <v>112.1</v>
      </c>
      <c r="K16" s="9">
        <v>83.1</v>
      </c>
    </row>
    <row r="17" spans="2:11" x14ac:dyDescent="0.25">
      <c r="B17" s="7"/>
      <c r="C17" s="5" t="s">
        <v>122</v>
      </c>
      <c r="D17" s="7"/>
      <c r="E17" s="8"/>
      <c r="F17" s="5" t="s">
        <v>123</v>
      </c>
      <c r="G17" s="6">
        <v>150</v>
      </c>
      <c r="H17" s="9"/>
      <c r="I17" s="6">
        <v>130</v>
      </c>
      <c r="J17" s="6">
        <v>86.7</v>
      </c>
      <c r="K17" s="9">
        <v>0</v>
      </c>
    </row>
    <row r="18" spans="2:11" x14ac:dyDescent="0.25">
      <c r="B18" s="7"/>
      <c r="C18" s="5" t="s">
        <v>28</v>
      </c>
      <c r="D18" s="7"/>
      <c r="E18" s="7"/>
      <c r="F18" s="5" t="s">
        <v>29</v>
      </c>
      <c r="G18" s="6">
        <f>SUM(G19)</f>
        <v>193358.68</v>
      </c>
      <c r="H18" s="6">
        <f>SUM(H19)</f>
        <v>342455</v>
      </c>
      <c r="I18" s="6">
        <f>SUM(I19)</f>
        <v>337340.47000000003</v>
      </c>
      <c r="J18" s="6">
        <v>174.5</v>
      </c>
      <c r="K18" s="9">
        <v>98.5</v>
      </c>
    </row>
    <row r="19" spans="2:11" x14ac:dyDescent="0.25">
      <c r="B19" s="7"/>
      <c r="C19" s="7"/>
      <c r="D19" s="8" t="s">
        <v>30</v>
      </c>
      <c r="E19" s="7"/>
      <c r="F19" s="8" t="s">
        <v>31</v>
      </c>
      <c r="G19" s="9">
        <f>SUM(G20+G21)</f>
        <v>193358.68</v>
      </c>
      <c r="H19" s="9">
        <f>SUM(H20:H21)</f>
        <v>342455</v>
      </c>
      <c r="I19" s="9">
        <f>SUM(I20:I21)</f>
        <v>337340.47000000003</v>
      </c>
      <c r="J19" s="9">
        <v>174.5</v>
      </c>
      <c r="K19" s="9">
        <v>98.5</v>
      </c>
    </row>
    <row r="20" spans="2:11" x14ac:dyDescent="0.25">
      <c r="B20" s="7"/>
      <c r="C20" s="7"/>
      <c r="D20" s="7"/>
      <c r="E20" s="8" t="s">
        <v>32</v>
      </c>
      <c r="F20" s="8" t="s">
        <v>33</v>
      </c>
      <c r="G20" s="9">
        <v>186905</v>
      </c>
      <c r="H20" s="9">
        <v>316707</v>
      </c>
      <c r="I20" s="9">
        <v>315865.78000000003</v>
      </c>
      <c r="J20" s="9">
        <v>169</v>
      </c>
      <c r="K20" s="9">
        <v>99.73</v>
      </c>
    </row>
    <row r="21" spans="2:11" x14ac:dyDescent="0.25">
      <c r="B21" s="7"/>
      <c r="C21" s="7"/>
      <c r="D21" s="7"/>
      <c r="E21" s="8" t="s">
        <v>34</v>
      </c>
      <c r="F21" s="8" t="s">
        <v>35</v>
      </c>
      <c r="G21" s="9">
        <v>6453.68</v>
      </c>
      <c r="H21" s="9">
        <v>25748</v>
      </c>
      <c r="I21" s="9">
        <v>21474.69</v>
      </c>
      <c r="J21" s="7">
        <v>332.8</v>
      </c>
      <c r="K21" s="9">
        <v>83.4</v>
      </c>
    </row>
    <row r="22" spans="2:1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2:1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2:1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2:11" ht="25.5" x14ac:dyDescent="0.25">
      <c r="B25" s="17" t="s">
        <v>3</v>
      </c>
      <c r="C25" s="18"/>
      <c r="D25" s="18"/>
      <c r="E25" s="18"/>
      <c r="F25" s="19"/>
      <c r="G25" s="2" t="s">
        <v>125</v>
      </c>
      <c r="H25" s="3" t="s">
        <v>142</v>
      </c>
      <c r="I25" s="2" t="s">
        <v>126</v>
      </c>
      <c r="J25" s="3" t="s">
        <v>4</v>
      </c>
      <c r="K25" s="3" t="s">
        <v>5</v>
      </c>
    </row>
    <row r="26" spans="2:11" x14ac:dyDescent="0.25">
      <c r="B26" s="10" t="s">
        <v>6</v>
      </c>
      <c r="C26" s="11"/>
      <c r="D26" s="11"/>
      <c r="E26" s="11"/>
      <c r="F26" s="12"/>
      <c r="G26" s="3" t="s">
        <v>7</v>
      </c>
      <c r="H26" s="3" t="s">
        <v>9</v>
      </c>
      <c r="I26" s="3" t="s">
        <v>10</v>
      </c>
      <c r="J26" s="3" t="s">
        <v>11</v>
      </c>
      <c r="K26" s="3" t="s">
        <v>12</v>
      </c>
    </row>
    <row r="27" spans="2:11" x14ac:dyDescent="0.25">
      <c r="B27" s="4"/>
      <c r="C27" s="4"/>
      <c r="D27" s="4"/>
      <c r="E27" s="4"/>
      <c r="F27" s="5" t="s">
        <v>36</v>
      </c>
      <c r="G27" s="6">
        <f>SUM(G28+G71)</f>
        <v>483947.56999999995</v>
      </c>
      <c r="H27" s="6">
        <f>SUM(H28+H71)</f>
        <v>735220</v>
      </c>
      <c r="I27" s="6">
        <f>SUM(I28+I71)</f>
        <v>634895.25999999989</v>
      </c>
      <c r="J27" s="6">
        <v>131.19999999999999</v>
      </c>
      <c r="K27" s="6">
        <v>86.35</v>
      </c>
    </row>
    <row r="28" spans="2:11" x14ac:dyDescent="0.25">
      <c r="B28" s="5" t="s">
        <v>8</v>
      </c>
      <c r="C28" s="4"/>
      <c r="D28" s="4"/>
      <c r="E28" s="4"/>
      <c r="F28" s="5" t="s">
        <v>37</v>
      </c>
      <c r="G28" s="6">
        <f>SUM(G29+G37+G61+G65)</f>
        <v>477493.88999999996</v>
      </c>
      <c r="H28" s="6">
        <f>SUM(H29+H37+H61+H65)</f>
        <v>708645</v>
      </c>
      <c r="I28" s="6">
        <f>SUM(I29+I37+I61+I65+I68)</f>
        <v>613420.56999999995</v>
      </c>
      <c r="J28" s="6">
        <v>128.5</v>
      </c>
      <c r="K28" s="6">
        <v>86.56</v>
      </c>
    </row>
    <row r="29" spans="2:11" x14ac:dyDescent="0.25">
      <c r="B29" s="7"/>
      <c r="C29" s="5" t="s">
        <v>38</v>
      </c>
      <c r="D29" s="7"/>
      <c r="E29" s="7"/>
      <c r="F29" s="5" t="s">
        <v>39</v>
      </c>
      <c r="G29" s="6">
        <f>SUM(G30+G33+G35)</f>
        <v>313001.14999999997</v>
      </c>
      <c r="H29" s="6">
        <f>SUM(H30+H33+H35)</f>
        <v>501297</v>
      </c>
      <c r="I29" s="6">
        <f>SUM(I30+I33+I35)</f>
        <v>432918.76</v>
      </c>
      <c r="J29" s="6">
        <v>138.30000000000001</v>
      </c>
      <c r="K29" s="6">
        <v>86.35</v>
      </c>
    </row>
    <row r="30" spans="2:11" x14ac:dyDescent="0.25">
      <c r="B30" s="7"/>
      <c r="C30" s="7"/>
      <c r="D30" s="8" t="s">
        <v>40</v>
      </c>
      <c r="E30" s="7"/>
      <c r="F30" s="8" t="s">
        <v>41</v>
      </c>
      <c r="G30" s="9">
        <f>SUM(G31+G32)</f>
        <v>255164.37</v>
      </c>
      <c r="H30" s="9">
        <f>SUM(H31+H32)</f>
        <v>414567</v>
      </c>
      <c r="I30" s="9">
        <f>SUM(I31+I32)</f>
        <v>355984.07</v>
      </c>
      <c r="J30" s="9">
        <v>139.5</v>
      </c>
      <c r="K30" s="9">
        <v>85.86</v>
      </c>
    </row>
    <row r="31" spans="2:11" x14ac:dyDescent="0.25">
      <c r="B31" s="7"/>
      <c r="C31" s="7"/>
      <c r="D31" s="7"/>
      <c r="E31" s="8" t="s">
        <v>42</v>
      </c>
      <c r="F31" s="8" t="s">
        <v>124</v>
      </c>
      <c r="G31" s="9">
        <v>136633.04999999999</v>
      </c>
      <c r="H31" s="9">
        <v>281494.96000000002</v>
      </c>
      <c r="I31" s="9">
        <v>216895.16</v>
      </c>
      <c r="J31" s="9">
        <v>158.69999999999999</v>
      </c>
      <c r="K31" s="9">
        <v>77.05</v>
      </c>
    </row>
    <row r="32" spans="2:11" x14ac:dyDescent="0.25">
      <c r="B32" s="7"/>
      <c r="C32" s="7"/>
      <c r="D32" s="7"/>
      <c r="E32" s="8" t="s">
        <v>43</v>
      </c>
      <c r="F32" s="8" t="s">
        <v>44</v>
      </c>
      <c r="G32" s="9">
        <v>118531.32</v>
      </c>
      <c r="H32" s="9">
        <v>133072.04</v>
      </c>
      <c r="I32" s="9">
        <v>139088.91</v>
      </c>
      <c r="J32" s="9">
        <v>117.3</v>
      </c>
      <c r="K32" s="9">
        <v>104.52</v>
      </c>
    </row>
    <row r="33" spans="2:11" x14ac:dyDescent="0.25">
      <c r="B33" s="7"/>
      <c r="C33" s="7"/>
      <c r="D33" s="8" t="s">
        <v>45</v>
      </c>
      <c r="E33" s="7"/>
      <c r="F33" s="8" t="s">
        <v>46</v>
      </c>
      <c r="G33" s="9">
        <f>SUM(G34)</f>
        <v>15088.1</v>
      </c>
      <c r="H33" s="9">
        <f>SUM(H34)</f>
        <v>18007</v>
      </c>
      <c r="I33" s="9">
        <f>SUM(I34)</f>
        <v>17938.62</v>
      </c>
      <c r="J33" s="9">
        <v>118.9</v>
      </c>
      <c r="K33" s="9">
        <v>99.62</v>
      </c>
    </row>
    <row r="34" spans="2:11" x14ac:dyDescent="0.25">
      <c r="B34" s="7"/>
      <c r="C34" s="7"/>
      <c r="D34" s="7"/>
      <c r="E34" s="8" t="s">
        <v>47</v>
      </c>
      <c r="F34" s="8" t="s">
        <v>46</v>
      </c>
      <c r="G34" s="9">
        <v>15088.1</v>
      </c>
      <c r="H34" s="9">
        <v>18007</v>
      </c>
      <c r="I34" s="9">
        <v>17938.62</v>
      </c>
      <c r="J34" s="9">
        <v>118.9</v>
      </c>
      <c r="K34" s="9">
        <v>99.62</v>
      </c>
    </row>
    <row r="35" spans="2:11" x14ac:dyDescent="0.25">
      <c r="B35" s="7"/>
      <c r="C35" s="7"/>
      <c r="D35" s="8" t="s">
        <v>48</v>
      </c>
      <c r="E35" s="7"/>
      <c r="F35" s="8" t="s">
        <v>49</v>
      </c>
      <c r="G35" s="9">
        <f>SUM(G36)</f>
        <v>42748.68</v>
      </c>
      <c r="H35" s="9">
        <f>SUM(H36)</f>
        <v>68723</v>
      </c>
      <c r="I35" s="9">
        <f>SUM(I36)</f>
        <v>58996.07</v>
      </c>
      <c r="J35" s="9">
        <v>138</v>
      </c>
      <c r="K35" s="9">
        <v>85.84</v>
      </c>
    </row>
    <row r="36" spans="2:11" x14ac:dyDescent="0.25">
      <c r="B36" s="7"/>
      <c r="C36" s="7"/>
      <c r="D36" s="7"/>
      <c r="E36" s="8" t="s">
        <v>50</v>
      </c>
      <c r="F36" s="8" t="s">
        <v>51</v>
      </c>
      <c r="G36" s="9">
        <v>42748.68</v>
      </c>
      <c r="H36" s="9">
        <v>68723</v>
      </c>
      <c r="I36" s="9">
        <v>58996.07</v>
      </c>
      <c r="J36" s="9">
        <v>138</v>
      </c>
      <c r="K36" s="9">
        <v>85.84</v>
      </c>
    </row>
    <row r="37" spans="2:11" x14ac:dyDescent="0.25">
      <c r="B37" s="7"/>
      <c r="C37" s="5" t="s">
        <v>52</v>
      </c>
      <c r="D37" s="7"/>
      <c r="E37" s="7"/>
      <c r="F37" s="5" t="s">
        <v>53</v>
      </c>
      <c r="G37" s="6">
        <f>SUM(G38+G42+G49+G58)</f>
        <v>159846.84</v>
      </c>
      <c r="H37" s="6">
        <f>SUM(H38+H42+H49+H58)</f>
        <v>202287</v>
      </c>
      <c r="I37" s="6">
        <f>SUM(I38+I42+I49+I58)</f>
        <v>175398.50999999998</v>
      </c>
      <c r="J37" s="6">
        <v>109.7</v>
      </c>
      <c r="K37" s="6">
        <v>86.7</v>
      </c>
    </row>
    <row r="38" spans="2:11" x14ac:dyDescent="0.25">
      <c r="B38" s="7"/>
      <c r="C38" s="7"/>
      <c r="D38" s="8" t="s">
        <v>54</v>
      </c>
      <c r="E38" s="7"/>
      <c r="F38" s="8" t="s">
        <v>55</v>
      </c>
      <c r="G38" s="9">
        <f>SUM(G39:G41)</f>
        <v>37330.720000000001</v>
      </c>
      <c r="H38" s="9">
        <f>SUM(H39:H41)</f>
        <v>30673</v>
      </c>
      <c r="I38" s="9">
        <f>SUM(I39:I41)</f>
        <v>30431.79</v>
      </c>
      <c r="J38" s="9">
        <v>81.5</v>
      </c>
      <c r="K38" s="9">
        <v>99.21</v>
      </c>
    </row>
    <row r="39" spans="2:11" x14ac:dyDescent="0.25">
      <c r="B39" s="7"/>
      <c r="C39" s="7"/>
      <c r="D39" s="7"/>
      <c r="E39" s="8" t="s">
        <v>56</v>
      </c>
      <c r="F39" s="8" t="s">
        <v>57</v>
      </c>
      <c r="G39" s="9">
        <v>250.63</v>
      </c>
      <c r="H39" s="9">
        <v>492</v>
      </c>
      <c r="I39" s="9">
        <v>111.83</v>
      </c>
      <c r="J39" s="9">
        <v>44.6</v>
      </c>
      <c r="K39" s="9">
        <v>22.72</v>
      </c>
    </row>
    <row r="40" spans="2:11" x14ac:dyDescent="0.25">
      <c r="B40" s="7"/>
      <c r="C40" s="7"/>
      <c r="D40" s="7"/>
      <c r="E40" s="8" t="s">
        <v>58</v>
      </c>
      <c r="F40" s="8" t="s">
        <v>59</v>
      </c>
      <c r="G40" s="9">
        <v>36512.01</v>
      </c>
      <c r="H40" s="9">
        <v>29611</v>
      </c>
      <c r="I40" s="9">
        <v>30319.96</v>
      </c>
      <c r="J40" s="9">
        <v>83</v>
      </c>
      <c r="K40" s="9">
        <v>102.39</v>
      </c>
    </row>
    <row r="41" spans="2:11" x14ac:dyDescent="0.25">
      <c r="B41" s="7"/>
      <c r="C41" s="7"/>
      <c r="D41" s="7"/>
      <c r="E41" s="8" t="s">
        <v>60</v>
      </c>
      <c r="F41" s="8" t="s">
        <v>61</v>
      </c>
      <c r="G41" s="9">
        <v>568.08000000000004</v>
      </c>
      <c r="H41" s="9">
        <v>570</v>
      </c>
      <c r="I41" s="9">
        <v>0</v>
      </c>
      <c r="J41" s="7">
        <v>0</v>
      </c>
      <c r="K41" s="9">
        <v>0</v>
      </c>
    </row>
    <row r="42" spans="2:11" x14ac:dyDescent="0.25">
      <c r="B42" s="7"/>
      <c r="C42" s="7"/>
      <c r="D42" s="8" t="s">
        <v>62</v>
      </c>
      <c r="E42" s="7"/>
      <c r="F42" s="8" t="s">
        <v>63</v>
      </c>
      <c r="G42" s="9">
        <f>SUM(G43:G48)</f>
        <v>88510.349999999991</v>
      </c>
      <c r="H42" s="9">
        <f>SUM(H43:H48)</f>
        <v>115136</v>
      </c>
      <c r="I42" s="9">
        <f>SUM(I43:I48)</f>
        <v>106055.21</v>
      </c>
      <c r="J42" s="9">
        <v>119.8</v>
      </c>
      <c r="K42" s="9">
        <v>92.11</v>
      </c>
    </row>
    <row r="43" spans="2:11" x14ac:dyDescent="0.25">
      <c r="B43" s="7"/>
      <c r="C43" s="7"/>
      <c r="D43" s="7"/>
      <c r="E43" s="8" t="s">
        <v>64</v>
      </c>
      <c r="F43" s="8" t="s">
        <v>65</v>
      </c>
      <c r="G43" s="9">
        <v>9890.2800000000007</v>
      </c>
      <c r="H43" s="9">
        <v>12205.55</v>
      </c>
      <c r="I43" s="9">
        <v>12804.57</v>
      </c>
      <c r="J43" s="9">
        <v>129.5</v>
      </c>
      <c r="K43" s="9">
        <v>104.9</v>
      </c>
    </row>
    <row r="44" spans="2:11" x14ac:dyDescent="0.25">
      <c r="B44" s="7"/>
      <c r="C44" s="7"/>
      <c r="D44" s="7"/>
      <c r="E44" s="8" t="s">
        <v>66</v>
      </c>
      <c r="F44" s="8" t="s">
        <v>67</v>
      </c>
      <c r="G44" s="9">
        <v>55073.89</v>
      </c>
      <c r="H44" s="9">
        <v>61687.08</v>
      </c>
      <c r="I44" s="9">
        <v>58290.68</v>
      </c>
      <c r="J44" s="9">
        <v>105.8</v>
      </c>
      <c r="K44" s="9">
        <v>94.18</v>
      </c>
    </row>
    <row r="45" spans="2:11" x14ac:dyDescent="0.25">
      <c r="B45" s="7"/>
      <c r="C45" s="7"/>
      <c r="D45" s="7"/>
      <c r="E45" s="8" t="s">
        <v>68</v>
      </c>
      <c r="F45" s="8" t="s">
        <v>69</v>
      </c>
      <c r="G45" s="9">
        <v>20431.330000000002</v>
      </c>
      <c r="H45" s="9">
        <v>36739.370000000003</v>
      </c>
      <c r="I45" s="9">
        <v>22515.18</v>
      </c>
      <c r="J45" s="9">
        <v>110.2</v>
      </c>
      <c r="K45" s="9">
        <v>61.28</v>
      </c>
    </row>
    <row r="46" spans="2:11" x14ac:dyDescent="0.25">
      <c r="B46" s="7"/>
      <c r="C46" s="7"/>
      <c r="D46" s="7"/>
      <c r="E46" s="8" t="s">
        <v>70</v>
      </c>
      <c r="F46" s="8" t="s">
        <v>71</v>
      </c>
      <c r="G46" s="9">
        <v>1502.73</v>
      </c>
      <c r="H46" s="9">
        <v>2650</v>
      </c>
      <c r="I46" s="9">
        <v>4518.63</v>
      </c>
      <c r="J46" s="9">
        <v>300.7</v>
      </c>
      <c r="K46" s="9">
        <v>170.51</v>
      </c>
    </row>
    <row r="47" spans="2:11" x14ac:dyDescent="0.25">
      <c r="B47" s="7"/>
      <c r="C47" s="7"/>
      <c r="D47" s="7"/>
      <c r="E47" s="8" t="s">
        <v>72</v>
      </c>
      <c r="F47" s="8" t="s">
        <v>73</v>
      </c>
      <c r="G47" s="9">
        <v>1612.12</v>
      </c>
      <c r="H47" s="9">
        <v>1854</v>
      </c>
      <c r="I47" s="9">
        <v>6669.41</v>
      </c>
      <c r="J47" s="9">
        <v>413.7</v>
      </c>
      <c r="K47" s="9">
        <v>361.34</v>
      </c>
    </row>
    <row r="48" spans="2:11" x14ac:dyDescent="0.25">
      <c r="B48" s="7"/>
      <c r="C48" s="7"/>
      <c r="D48" s="7"/>
      <c r="E48" s="8" t="s">
        <v>127</v>
      </c>
      <c r="F48" s="8" t="s">
        <v>128</v>
      </c>
      <c r="G48" s="9"/>
      <c r="H48" s="9">
        <v>0</v>
      </c>
      <c r="I48" s="9">
        <v>1256.74</v>
      </c>
      <c r="J48" s="9"/>
      <c r="K48" s="9">
        <v>0</v>
      </c>
    </row>
    <row r="49" spans="2:11" x14ac:dyDescent="0.25">
      <c r="B49" s="7"/>
      <c r="C49" s="7"/>
      <c r="D49" s="8" t="s">
        <v>74</v>
      </c>
      <c r="E49" s="7"/>
      <c r="F49" s="8" t="s">
        <v>75</v>
      </c>
      <c r="G49" s="9">
        <f>SUM(G50:G57)</f>
        <v>32977.71</v>
      </c>
      <c r="H49" s="9">
        <f>SUM(H50:H57)</f>
        <v>51777.999999999993</v>
      </c>
      <c r="I49" s="9">
        <f>SUM(I50:I57)</f>
        <v>34395.519999999997</v>
      </c>
      <c r="J49" s="9">
        <v>104.3</v>
      </c>
      <c r="K49" s="9">
        <v>66.42</v>
      </c>
    </row>
    <row r="50" spans="2:11" x14ac:dyDescent="0.25">
      <c r="B50" s="7"/>
      <c r="C50" s="7"/>
      <c r="D50" s="7"/>
      <c r="E50" s="8" t="s">
        <v>76</v>
      </c>
      <c r="F50" s="8" t="s">
        <v>77</v>
      </c>
      <c r="G50" s="9">
        <v>3385.32</v>
      </c>
      <c r="H50" s="9">
        <v>4074.96</v>
      </c>
      <c r="I50" s="9">
        <v>3262.12</v>
      </c>
      <c r="J50" s="9">
        <v>96.4</v>
      </c>
      <c r="K50" s="9">
        <v>80.05</v>
      </c>
    </row>
    <row r="51" spans="2:11" x14ac:dyDescent="0.25">
      <c r="B51" s="7"/>
      <c r="C51" s="7"/>
      <c r="D51" s="7"/>
      <c r="E51" s="8" t="s">
        <v>78</v>
      </c>
      <c r="F51" s="8" t="s">
        <v>79</v>
      </c>
      <c r="G51" s="9">
        <v>5938.38</v>
      </c>
      <c r="H51" s="9">
        <v>23064.05</v>
      </c>
      <c r="I51" s="9">
        <v>17016.28</v>
      </c>
      <c r="J51" s="9">
        <v>286.5</v>
      </c>
      <c r="K51" s="9">
        <v>73.77</v>
      </c>
    </row>
    <row r="52" spans="2:11" x14ac:dyDescent="0.25">
      <c r="B52" s="7"/>
      <c r="C52" s="7"/>
      <c r="D52" s="7"/>
      <c r="E52" s="8" t="s">
        <v>80</v>
      </c>
      <c r="F52" s="8" t="s">
        <v>81</v>
      </c>
      <c r="G52" s="9">
        <v>1681.87</v>
      </c>
      <c r="H52" s="9">
        <v>2130</v>
      </c>
      <c r="I52" s="9">
        <v>547.44000000000005</v>
      </c>
      <c r="J52" s="9">
        <v>32.5</v>
      </c>
      <c r="K52" s="9">
        <v>25.7</v>
      </c>
    </row>
    <row r="53" spans="2:11" x14ac:dyDescent="0.25">
      <c r="B53" s="7"/>
      <c r="C53" s="7"/>
      <c r="D53" s="7"/>
      <c r="E53" s="8" t="s">
        <v>82</v>
      </c>
      <c r="F53" s="8" t="s">
        <v>83</v>
      </c>
      <c r="G53" s="9">
        <v>7300.69</v>
      </c>
      <c r="H53" s="9">
        <v>9121.39</v>
      </c>
      <c r="I53" s="9">
        <v>7399.76</v>
      </c>
      <c r="J53" s="9">
        <v>101.4</v>
      </c>
      <c r="K53" s="9">
        <v>81.12</v>
      </c>
    </row>
    <row r="54" spans="2:11" x14ac:dyDescent="0.25">
      <c r="B54" s="7"/>
      <c r="C54" s="7"/>
      <c r="D54" s="7"/>
      <c r="E54" s="8" t="s">
        <v>84</v>
      </c>
      <c r="F54" s="8" t="s">
        <v>85</v>
      </c>
      <c r="G54" s="9">
        <v>771.51</v>
      </c>
      <c r="H54" s="9">
        <v>1087.5999999999999</v>
      </c>
      <c r="I54" s="9">
        <v>479.71</v>
      </c>
      <c r="J54" s="9">
        <v>62.6</v>
      </c>
      <c r="K54" s="9">
        <v>44.1</v>
      </c>
    </row>
    <row r="55" spans="2:11" x14ac:dyDescent="0.25">
      <c r="B55" s="7"/>
      <c r="C55" s="7"/>
      <c r="D55" s="7"/>
      <c r="E55" s="8" t="s">
        <v>86</v>
      </c>
      <c r="F55" s="8" t="s">
        <v>87</v>
      </c>
      <c r="G55" s="9">
        <v>0</v>
      </c>
      <c r="H55" s="9">
        <v>50</v>
      </c>
      <c r="I55" s="9">
        <v>183.43</v>
      </c>
      <c r="J55" s="7">
        <v>0</v>
      </c>
      <c r="K55" s="9">
        <v>366.86</v>
      </c>
    </row>
    <row r="56" spans="2:11" x14ac:dyDescent="0.25">
      <c r="B56" s="7"/>
      <c r="C56" s="7"/>
      <c r="D56" s="7"/>
      <c r="E56" s="8" t="s">
        <v>88</v>
      </c>
      <c r="F56" s="8" t="s">
        <v>89</v>
      </c>
      <c r="G56" s="9">
        <v>4868.09</v>
      </c>
      <c r="H56" s="9">
        <v>5000</v>
      </c>
      <c r="I56" s="9">
        <v>5377.53</v>
      </c>
      <c r="J56" s="9">
        <v>110.5</v>
      </c>
      <c r="K56" s="9">
        <v>107.55</v>
      </c>
    </row>
    <row r="57" spans="2:11" x14ac:dyDescent="0.25">
      <c r="B57" s="7"/>
      <c r="C57" s="7"/>
      <c r="D57" s="7"/>
      <c r="E57" s="8" t="s">
        <v>90</v>
      </c>
      <c r="F57" s="8" t="s">
        <v>91</v>
      </c>
      <c r="G57" s="9">
        <v>9031.85</v>
      </c>
      <c r="H57" s="9">
        <v>7250</v>
      </c>
      <c r="I57" s="9">
        <v>129.25</v>
      </c>
      <c r="J57" s="9">
        <v>1.4</v>
      </c>
      <c r="K57" s="9">
        <v>1.78</v>
      </c>
    </row>
    <row r="58" spans="2:11" x14ac:dyDescent="0.25">
      <c r="B58" s="7"/>
      <c r="C58" s="7"/>
      <c r="D58" s="8" t="s">
        <v>92</v>
      </c>
      <c r="E58" s="7"/>
      <c r="F58" s="8" t="s">
        <v>93</v>
      </c>
      <c r="G58" s="9">
        <f>SUM(G59)</f>
        <v>1028.06</v>
      </c>
      <c r="H58" s="9">
        <f>SUM(H59+H60)</f>
        <v>4700</v>
      </c>
      <c r="I58" s="9">
        <f>SUM(I59:I60)</f>
        <v>4515.99</v>
      </c>
      <c r="J58" s="7">
        <v>439.3</v>
      </c>
      <c r="K58" s="9">
        <v>96.08</v>
      </c>
    </row>
    <row r="59" spans="2:11" x14ac:dyDescent="0.25">
      <c r="B59" s="7"/>
      <c r="C59" s="7"/>
      <c r="D59" s="8"/>
      <c r="E59" s="8" t="s">
        <v>94</v>
      </c>
      <c r="F59" s="8" t="s">
        <v>95</v>
      </c>
      <c r="G59" s="9">
        <v>1028.06</v>
      </c>
      <c r="H59" s="9">
        <v>1050</v>
      </c>
      <c r="I59" s="9">
        <v>1043.3699999999999</v>
      </c>
      <c r="J59" s="7">
        <v>101.5</v>
      </c>
      <c r="K59" s="9">
        <v>99.36</v>
      </c>
    </row>
    <row r="60" spans="2:11" x14ac:dyDescent="0.25">
      <c r="B60" s="7"/>
      <c r="C60" s="7"/>
      <c r="D60" s="7"/>
      <c r="E60" s="8" t="s">
        <v>129</v>
      </c>
      <c r="F60" s="8" t="s">
        <v>130</v>
      </c>
      <c r="G60" s="9">
        <v>0</v>
      </c>
      <c r="H60" s="9">
        <v>3650</v>
      </c>
      <c r="I60" s="9">
        <v>3472.62</v>
      </c>
      <c r="J60" s="7"/>
      <c r="K60" s="9">
        <v>95.14</v>
      </c>
    </row>
    <row r="61" spans="2:11" x14ac:dyDescent="0.25">
      <c r="B61" s="7"/>
      <c r="C61" s="5" t="s">
        <v>96</v>
      </c>
      <c r="D61" s="7"/>
      <c r="E61" s="7"/>
      <c r="F61" s="5" t="s">
        <v>97</v>
      </c>
      <c r="G61" s="6">
        <f>SUM(G62)</f>
        <v>2270.2200000000003</v>
      </c>
      <c r="H61" s="6">
        <f>SUM(H62)</f>
        <v>2407</v>
      </c>
      <c r="I61" s="6">
        <f>SUM(I62)</f>
        <v>2437.08</v>
      </c>
      <c r="J61" s="6">
        <v>107.3</v>
      </c>
      <c r="K61" s="6">
        <v>101.24</v>
      </c>
    </row>
    <row r="62" spans="2:11" x14ac:dyDescent="0.25">
      <c r="B62" s="7"/>
      <c r="C62" s="7"/>
      <c r="D62" s="8" t="s">
        <v>98</v>
      </c>
      <c r="E62" s="7"/>
      <c r="F62" s="8" t="s">
        <v>99</v>
      </c>
      <c r="G62" s="9">
        <f>SUM(G63:G64)</f>
        <v>2270.2200000000003</v>
      </c>
      <c r="H62" s="9">
        <f>SUM(H63:H64)</f>
        <v>2407</v>
      </c>
      <c r="I62" s="9">
        <f>SUM(I63:I64)</f>
        <v>2437.08</v>
      </c>
      <c r="J62" s="9">
        <v>107.3</v>
      </c>
      <c r="K62" s="9">
        <v>101.24</v>
      </c>
    </row>
    <row r="63" spans="2:11" x14ac:dyDescent="0.25">
      <c r="B63" s="7"/>
      <c r="C63" s="7"/>
      <c r="D63" s="7"/>
      <c r="E63" s="8" t="s">
        <v>100</v>
      </c>
      <c r="F63" s="8" t="s">
        <v>101</v>
      </c>
      <c r="G63" s="9">
        <v>2248.8200000000002</v>
      </c>
      <c r="H63" s="9">
        <v>2317</v>
      </c>
      <c r="I63" s="9">
        <v>2388.92</v>
      </c>
      <c r="J63" s="9">
        <v>106.2</v>
      </c>
      <c r="K63" s="9">
        <v>103.1</v>
      </c>
    </row>
    <row r="64" spans="2:11" x14ac:dyDescent="0.25">
      <c r="B64" s="7"/>
      <c r="C64" s="7"/>
      <c r="D64" s="7"/>
      <c r="E64" s="8" t="s">
        <v>102</v>
      </c>
      <c r="F64" s="8" t="s">
        <v>103</v>
      </c>
      <c r="G64" s="9">
        <v>21.4</v>
      </c>
      <c r="H64" s="9">
        <v>90</v>
      </c>
      <c r="I64" s="9">
        <v>48.16</v>
      </c>
      <c r="J64" s="7">
        <v>225</v>
      </c>
      <c r="K64" s="9">
        <v>53.51</v>
      </c>
    </row>
    <row r="65" spans="2:11" x14ac:dyDescent="0.25">
      <c r="B65" s="7"/>
      <c r="C65" s="5" t="s">
        <v>104</v>
      </c>
      <c r="D65" s="7"/>
      <c r="E65" s="7"/>
      <c r="F65" s="5" t="s">
        <v>105</v>
      </c>
      <c r="G65" s="6">
        <f t="shared" ref="G65:I66" si="2">SUM(G66)</f>
        <v>2375.6799999999998</v>
      </c>
      <c r="H65" s="6">
        <f t="shared" si="2"/>
        <v>2654</v>
      </c>
      <c r="I65" s="6">
        <f t="shared" si="2"/>
        <v>2621.2199999999998</v>
      </c>
      <c r="J65" s="6">
        <v>110.3</v>
      </c>
      <c r="K65" s="6">
        <v>98.76</v>
      </c>
    </row>
    <row r="66" spans="2:11" x14ac:dyDescent="0.25">
      <c r="B66" s="7"/>
      <c r="C66" s="7"/>
      <c r="D66" s="8" t="s">
        <v>106</v>
      </c>
      <c r="E66" s="7"/>
      <c r="F66" s="8" t="s">
        <v>107</v>
      </c>
      <c r="G66" s="9">
        <f t="shared" si="2"/>
        <v>2375.6799999999998</v>
      </c>
      <c r="H66" s="9">
        <f t="shared" si="2"/>
        <v>2654</v>
      </c>
      <c r="I66" s="9">
        <f t="shared" si="2"/>
        <v>2621.2199999999998</v>
      </c>
      <c r="J66" s="9">
        <v>110.3</v>
      </c>
      <c r="K66" s="9">
        <v>98.76</v>
      </c>
    </row>
    <row r="67" spans="2:11" x14ac:dyDescent="0.25">
      <c r="B67" s="7"/>
      <c r="C67" s="8"/>
      <c r="D67" s="8"/>
      <c r="E67" s="8" t="s">
        <v>108</v>
      </c>
      <c r="F67" s="8" t="s">
        <v>109</v>
      </c>
      <c r="G67" s="9">
        <v>2375.6799999999998</v>
      </c>
      <c r="H67" s="9">
        <v>2654</v>
      </c>
      <c r="I67" s="9">
        <v>2621.2199999999998</v>
      </c>
      <c r="J67" s="9">
        <v>110.3</v>
      </c>
      <c r="K67" s="9">
        <v>98.76</v>
      </c>
    </row>
    <row r="68" spans="2:11" x14ac:dyDescent="0.25">
      <c r="B68" s="7"/>
      <c r="C68" s="5" t="s">
        <v>131</v>
      </c>
      <c r="D68" s="8"/>
      <c r="E68" s="8"/>
      <c r="F68" s="5" t="s">
        <v>132</v>
      </c>
      <c r="G68" s="6">
        <f>SUM(G69)</f>
        <v>0</v>
      </c>
      <c r="H68" s="6">
        <f>SUM(H69)</f>
        <v>0</v>
      </c>
      <c r="I68" s="6">
        <f>SUM(I69)</f>
        <v>45</v>
      </c>
      <c r="J68" s="6">
        <f>SUM(J69)</f>
        <v>0</v>
      </c>
      <c r="K68" s="6">
        <v>0</v>
      </c>
    </row>
    <row r="69" spans="2:11" x14ac:dyDescent="0.25">
      <c r="B69" s="7"/>
      <c r="C69" s="8"/>
      <c r="D69" s="8">
        <v>383</v>
      </c>
      <c r="E69" s="8"/>
      <c r="F69" s="8" t="s">
        <v>133</v>
      </c>
      <c r="G69" s="9">
        <f>SUM(G70)</f>
        <v>0</v>
      </c>
      <c r="H69" s="9">
        <f>SUM(H70)</f>
        <v>0</v>
      </c>
      <c r="I69" s="9">
        <f>SUM(I70)</f>
        <v>45</v>
      </c>
      <c r="J69" s="9">
        <v>0</v>
      </c>
      <c r="K69" s="9">
        <v>0</v>
      </c>
    </row>
    <row r="70" spans="2:11" x14ac:dyDescent="0.25">
      <c r="B70" s="7"/>
      <c r="C70" s="8"/>
      <c r="D70" s="7"/>
      <c r="E70" s="8" t="s">
        <v>135</v>
      </c>
      <c r="F70" s="8" t="s">
        <v>134</v>
      </c>
      <c r="G70" s="9"/>
      <c r="H70" s="9">
        <v>0</v>
      </c>
      <c r="I70" s="9">
        <v>45</v>
      </c>
      <c r="J70" s="9">
        <v>0</v>
      </c>
      <c r="K70" s="9">
        <v>0</v>
      </c>
    </row>
    <row r="71" spans="2:11" x14ac:dyDescent="0.25">
      <c r="B71" s="5" t="s">
        <v>9</v>
      </c>
      <c r="C71" s="4"/>
      <c r="D71" s="4"/>
      <c r="E71" s="4"/>
      <c r="F71" s="5" t="s">
        <v>110</v>
      </c>
      <c r="G71" s="6">
        <f>SUM(G72+G78)</f>
        <v>6453.68</v>
      </c>
      <c r="H71" s="6">
        <f>SUM(H72+H78)</f>
        <v>26575</v>
      </c>
      <c r="I71" s="6">
        <f>SUM(I72+I78)</f>
        <v>21474.69</v>
      </c>
      <c r="J71" s="4">
        <v>332.8</v>
      </c>
      <c r="K71" s="6">
        <v>80.8</v>
      </c>
    </row>
    <row r="72" spans="2:11" x14ac:dyDescent="0.25">
      <c r="B72" s="7"/>
      <c r="C72" s="5" t="s">
        <v>111</v>
      </c>
      <c r="D72" s="7"/>
      <c r="E72" s="7"/>
      <c r="F72" s="5" t="s">
        <v>112</v>
      </c>
      <c r="G72" s="6">
        <f>SUM(G73)</f>
        <v>2546.1799999999998</v>
      </c>
      <c r="H72" s="6">
        <f>SUM(H73)</f>
        <v>8075</v>
      </c>
      <c r="I72" s="6">
        <f>SUM(I73)</f>
        <v>8024.69</v>
      </c>
      <c r="J72" s="4">
        <v>315.2</v>
      </c>
      <c r="K72" s="6">
        <v>99.37</v>
      </c>
    </row>
    <row r="73" spans="2:11" x14ac:dyDescent="0.25">
      <c r="B73" s="7"/>
      <c r="C73" s="7"/>
      <c r="D73" s="8" t="s">
        <v>113</v>
      </c>
      <c r="E73" s="7"/>
      <c r="F73" s="8" t="s">
        <v>114</v>
      </c>
      <c r="G73" s="9">
        <f>SUM(G74:G77)</f>
        <v>2546.1799999999998</v>
      </c>
      <c r="H73" s="9">
        <f>SUM(H74:H77)</f>
        <v>8075</v>
      </c>
      <c r="I73" s="9">
        <f>SUM(I74:I77)</f>
        <v>8024.69</v>
      </c>
      <c r="J73" s="7">
        <v>315.2</v>
      </c>
      <c r="K73" s="9">
        <v>99.37</v>
      </c>
    </row>
    <row r="74" spans="2:11" x14ac:dyDescent="0.25">
      <c r="B74" s="7"/>
      <c r="C74" s="7"/>
      <c r="D74" s="8"/>
      <c r="E74" s="8" t="s">
        <v>136</v>
      </c>
      <c r="F74" s="8" t="s">
        <v>137</v>
      </c>
      <c r="G74" s="9"/>
      <c r="H74" s="9">
        <v>827</v>
      </c>
      <c r="I74" s="9">
        <v>826.25</v>
      </c>
      <c r="J74" s="7">
        <v>0</v>
      </c>
      <c r="K74" s="9">
        <v>99.9</v>
      </c>
    </row>
    <row r="75" spans="2:11" x14ac:dyDescent="0.25">
      <c r="B75" s="7"/>
      <c r="C75" s="7"/>
      <c r="D75" s="8"/>
      <c r="E75" s="8" t="s">
        <v>139</v>
      </c>
      <c r="F75" s="8" t="s">
        <v>138</v>
      </c>
      <c r="G75" s="9"/>
      <c r="H75" s="9">
        <v>298</v>
      </c>
      <c r="I75" s="9">
        <v>298</v>
      </c>
      <c r="J75" s="7">
        <v>0</v>
      </c>
      <c r="K75" s="9">
        <v>100</v>
      </c>
    </row>
    <row r="76" spans="2:11" x14ac:dyDescent="0.25">
      <c r="B76" s="7"/>
      <c r="C76" s="7"/>
      <c r="D76" s="8"/>
      <c r="E76" s="8" t="s">
        <v>115</v>
      </c>
      <c r="F76" s="8" t="s">
        <v>116</v>
      </c>
      <c r="G76" s="9">
        <v>2546.1799999999998</v>
      </c>
      <c r="H76" s="9"/>
      <c r="I76" s="9"/>
      <c r="J76" s="7">
        <v>0</v>
      </c>
      <c r="K76" s="9"/>
    </row>
    <row r="77" spans="2:11" x14ac:dyDescent="0.25">
      <c r="B77" s="7"/>
      <c r="C77" s="7"/>
      <c r="D77" s="7"/>
      <c r="E77" s="8" t="s">
        <v>140</v>
      </c>
      <c r="F77" s="8" t="s">
        <v>141</v>
      </c>
      <c r="G77" s="9"/>
      <c r="H77" s="9">
        <v>6950</v>
      </c>
      <c r="I77" s="9">
        <v>6900.44</v>
      </c>
      <c r="J77" s="7">
        <v>0</v>
      </c>
      <c r="K77" s="9">
        <v>99.28</v>
      </c>
    </row>
    <row r="78" spans="2:11" x14ac:dyDescent="0.25">
      <c r="B78" s="7"/>
      <c r="C78" s="5" t="s">
        <v>117</v>
      </c>
      <c r="D78" s="7"/>
      <c r="E78" s="7"/>
      <c r="F78" s="5" t="s">
        <v>118</v>
      </c>
      <c r="G78" s="6">
        <f t="shared" ref="G78:I79" si="3">SUM(G79)</f>
        <v>3907.5</v>
      </c>
      <c r="H78" s="6">
        <f t="shared" si="3"/>
        <v>18500</v>
      </c>
      <c r="I78" s="6">
        <f t="shared" si="3"/>
        <v>13450</v>
      </c>
      <c r="J78" s="4">
        <v>344.2</v>
      </c>
      <c r="K78" s="6">
        <v>72.7</v>
      </c>
    </row>
    <row r="79" spans="2:11" x14ac:dyDescent="0.25">
      <c r="B79" s="7"/>
      <c r="C79" s="7"/>
      <c r="D79" s="8" t="s">
        <v>119</v>
      </c>
      <c r="E79" s="7"/>
      <c r="F79" s="8" t="s">
        <v>120</v>
      </c>
      <c r="G79" s="9">
        <f t="shared" si="3"/>
        <v>3907.5</v>
      </c>
      <c r="H79" s="9">
        <f t="shared" si="3"/>
        <v>18500</v>
      </c>
      <c r="I79" s="9">
        <f t="shared" si="3"/>
        <v>13450</v>
      </c>
      <c r="J79" s="7">
        <v>344.2</v>
      </c>
      <c r="K79" s="9">
        <v>72.7</v>
      </c>
    </row>
    <row r="80" spans="2:11" x14ac:dyDescent="0.25">
      <c r="B80" s="7"/>
      <c r="C80" s="7"/>
      <c r="D80" s="7"/>
      <c r="E80" s="8" t="s">
        <v>121</v>
      </c>
      <c r="F80" s="8" t="s">
        <v>120</v>
      </c>
      <c r="G80" s="9">
        <v>3907.5</v>
      </c>
      <c r="H80" s="9">
        <v>18500</v>
      </c>
      <c r="I80" s="9">
        <v>13450</v>
      </c>
      <c r="J80" s="7">
        <v>344.2</v>
      </c>
      <c r="K80" s="9">
        <v>72.7</v>
      </c>
    </row>
    <row r="81" spans="2:1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</row>
  </sheetData>
  <mergeCells count="7">
    <mergeCell ref="B26:F26"/>
    <mergeCell ref="B1:K1"/>
    <mergeCell ref="B3:K3"/>
    <mergeCell ref="B5:K5"/>
    <mergeCell ref="B7:F7"/>
    <mergeCell ref="B8:F8"/>
    <mergeCell ref="B25:F25"/>
  </mergeCells>
  <pageMargins left="0.7" right="0.7" top="0.75" bottom="0.75" header="0.3" footer="0.3"/>
  <pageSetup paperSize="9" scale="6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Korisnik511</dc:creator>
  <cp:lastModifiedBy>Windows korisnik</cp:lastModifiedBy>
  <cp:lastPrinted>2024-02-16T08:34:03Z</cp:lastPrinted>
  <dcterms:created xsi:type="dcterms:W3CDTF">2024-01-17T09:11:13Z</dcterms:created>
  <dcterms:modified xsi:type="dcterms:W3CDTF">2025-03-10T10:29:14Z</dcterms:modified>
</cp:coreProperties>
</file>