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OM ZA STARIJE\Desktop\FINIZVJ.2016\"/>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00" windowHeight="96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G306" i="9"/>
  <c r="F306" i="9"/>
  <c r="B306" i="9"/>
  <c r="H305" i="9"/>
  <c r="G305" i="9"/>
  <c r="F305" i="9"/>
  <c r="E305" i="9"/>
  <c r="B305" i="9" s="1"/>
  <c r="H304" i="9"/>
  <c r="E304" i="9" s="1"/>
  <c r="G304" i="9"/>
  <c r="F304" i="9"/>
  <c r="B304" i="9"/>
  <c r="H303" i="9"/>
  <c r="G303" i="9"/>
  <c r="F303" i="9"/>
  <c r="E303" i="9"/>
  <c r="B303" i="9" s="1"/>
  <c r="H302" i="9"/>
  <c r="G302" i="9"/>
  <c r="F302" i="9"/>
  <c r="H301" i="9"/>
  <c r="G301" i="9"/>
  <c r="F301" i="9"/>
  <c r="E301" i="9"/>
  <c r="B301" i="9" s="1"/>
  <c r="H300" i="9"/>
  <c r="G300" i="9"/>
  <c r="F300" i="9"/>
  <c r="H299" i="9"/>
  <c r="G299" i="9"/>
  <c r="F299" i="9"/>
  <c r="H298" i="9"/>
  <c r="E298" i="9" s="1"/>
  <c r="G298" i="9"/>
  <c r="F298" i="9"/>
  <c r="B298" i="9"/>
  <c r="H297" i="9"/>
  <c r="G297" i="9"/>
  <c r="F297" i="9"/>
  <c r="H296" i="9"/>
  <c r="E296" i="9" s="1"/>
  <c r="G296" i="9"/>
  <c r="F296" i="9"/>
  <c r="B296" i="9"/>
  <c r="H295" i="9"/>
  <c r="G295" i="9"/>
  <c r="F295" i="9"/>
  <c r="H294" i="9"/>
  <c r="E294" i="9" s="1"/>
  <c r="G294" i="9"/>
  <c r="F294" i="9"/>
  <c r="B294" i="9"/>
  <c r="H293" i="9"/>
  <c r="G293" i="9"/>
  <c r="F293" i="9"/>
  <c r="H292" i="9"/>
  <c r="G292" i="9"/>
  <c r="F292" i="9"/>
  <c r="H291" i="9"/>
  <c r="G291" i="9"/>
  <c r="F291" i="9"/>
  <c r="E291" i="9"/>
  <c r="B291" i="9" s="1"/>
  <c r="F290" i="9"/>
  <c r="F289" i="9"/>
  <c r="H288" i="9"/>
  <c r="E288" i="9" s="1"/>
  <c r="G288" i="9"/>
  <c r="F288" i="9"/>
  <c r="B288" i="9"/>
  <c r="H287" i="9"/>
  <c r="G287" i="9"/>
  <c r="F287" i="9"/>
  <c r="H286" i="9"/>
  <c r="G286" i="9"/>
  <c r="F286" i="9"/>
  <c r="H285" i="9"/>
  <c r="G285" i="9"/>
  <c r="F285" i="9"/>
  <c r="F284" i="9"/>
  <c r="H283" i="9"/>
  <c r="E283" i="9" s="1"/>
  <c r="B283" i="9" s="1"/>
  <c r="G283" i="9"/>
  <c r="F283" i="9"/>
  <c r="H282" i="9"/>
  <c r="G282" i="9"/>
  <c r="F282" i="9"/>
  <c r="E282" i="9"/>
  <c r="B282" i="9" s="1"/>
  <c r="H281" i="9"/>
  <c r="G281" i="9"/>
  <c r="F281" i="9"/>
  <c r="F280" i="9"/>
  <c r="F279" i="9"/>
  <c r="F277" i="9" s="1"/>
  <c r="F278" i="9"/>
  <c r="F276" i="9"/>
  <c r="L275" i="9"/>
  <c r="F275" i="9" s="1"/>
  <c r="H275" i="9"/>
  <c r="F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F226" i="9" s="1"/>
  <c r="E226" i="9"/>
  <c r="B226" i="9" s="1"/>
  <c r="M225" i="9"/>
  <c r="L225" i="9"/>
  <c r="F225" i="9"/>
  <c r="E225" i="9"/>
  <c r="B225" i="9"/>
  <c r="M224" i="9"/>
  <c r="L224" i="9"/>
  <c r="F224" i="9" s="1"/>
  <c r="E224" i="9"/>
  <c r="B224" i="9" s="1"/>
  <c r="M223" i="9"/>
  <c r="L223" i="9"/>
  <c r="F223" i="9"/>
  <c r="E223" i="9"/>
  <c r="B223" i="9"/>
  <c r="M222" i="9"/>
  <c r="L222" i="9"/>
  <c r="F222" i="9" s="1"/>
  <c r="E222" i="9"/>
  <c r="B222" i="9" s="1"/>
  <c r="M221" i="9"/>
  <c r="L221" i="9"/>
  <c r="F221" i="9"/>
  <c r="E221" i="9"/>
  <c r="B221" i="9"/>
  <c r="M220" i="9"/>
  <c r="L220" i="9"/>
  <c r="F220" i="9" s="1"/>
  <c r="E220" i="9"/>
  <c r="B220" i="9" s="1"/>
  <c r="M219" i="9"/>
  <c r="L219" i="9"/>
  <c r="F219" i="9"/>
  <c r="E219" i="9"/>
  <c r="B219" i="9"/>
  <c r="M218" i="9"/>
  <c r="L218" i="9"/>
  <c r="E218" i="9"/>
  <c r="M217" i="9"/>
  <c r="L217" i="9"/>
  <c r="E217" i="9"/>
  <c r="M216" i="9"/>
  <c r="L216" i="9"/>
  <c r="F216" i="9" s="1"/>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F143" i="9"/>
  <c r="H142" i="9"/>
  <c r="G142" i="9"/>
  <c r="F142" i="9"/>
  <c r="E142" i="9"/>
  <c r="B142" i="9" s="1"/>
  <c r="H141" i="9"/>
  <c r="E141" i="9" s="1"/>
  <c r="G141" i="9"/>
  <c r="F141" i="9"/>
  <c r="H140" i="9"/>
  <c r="G140" i="9"/>
  <c r="F140" i="9"/>
  <c r="E140" i="9"/>
  <c r="B140" i="9" s="1"/>
  <c r="H139" i="9"/>
  <c r="E139" i="9" s="1"/>
  <c r="G139" i="9"/>
  <c r="F139" i="9"/>
  <c r="H138" i="9"/>
  <c r="G138" i="9"/>
  <c r="F138" i="9"/>
  <c r="E138" i="9"/>
  <c r="B138" i="9" s="1"/>
  <c r="H137" i="9"/>
  <c r="E137" i="9" s="1"/>
  <c r="G137" i="9"/>
  <c r="F137" i="9"/>
  <c r="H136" i="9"/>
  <c r="G136" i="9"/>
  <c r="F136" i="9"/>
  <c r="E136" i="9"/>
  <c r="B136" i="9" s="1"/>
  <c r="H135" i="9"/>
  <c r="E135" i="9" s="1"/>
  <c r="G135" i="9"/>
  <c r="F135" i="9"/>
  <c r="H134" i="9"/>
  <c r="G134" i="9"/>
  <c r="F134" i="9"/>
  <c r="E134" i="9"/>
  <c r="B134" i="9" s="1"/>
  <c r="H133" i="9"/>
  <c r="E133" i="9" s="1"/>
  <c r="G133" i="9"/>
  <c r="F133" i="9"/>
  <c r="H132" i="9"/>
  <c r="G132" i="9"/>
  <c r="F132" i="9"/>
  <c r="E132" i="9"/>
  <c r="B132" i="9" s="1"/>
  <c r="H131" i="9"/>
  <c r="E131" i="9" s="1"/>
  <c r="G131" i="9"/>
  <c r="F131" i="9"/>
  <c r="H130" i="9"/>
  <c r="G130" i="9"/>
  <c r="F130" i="9"/>
  <c r="E130" i="9"/>
  <c r="B130" i="9" s="1"/>
  <c r="H129" i="9"/>
  <c r="E129" i="9" s="1"/>
  <c r="G129" i="9"/>
  <c r="F129" i="9"/>
  <c r="H128" i="9"/>
  <c r="G128" i="9"/>
  <c r="F128" i="9"/>
  <c r="E128" i="9"/>
  <c r="B128" i="9" s="1"/>
  <c r="H127" i="9"/>
  <c r="E127" i="9" s="1"/>
  <c r="G127" i="9"/>
  <c r="F127" i="9"/>
  <c r="H126" i="9"/>
  <c r="G126" i="9"/>
  <c r="F126" i="9"/>
  <c r="E126" i="9"/>
  <c r="B126" i="9" s="1"/>
  <c r="H125" i="9"/>
  <c r="E125" i="9" s="1"/>
  <c r="G125" i="9"/>
  <c r="F125" i="9"/>
  <c r="H124" i="9"/>
  <c r="G124" i="9"/>
  <c r="F124" i="9"/>
  <c r="E124" i="9"/>
  <c r="B124" i="9" s="1"/>
  <c r="H123" i="9"/>
  <c r="E123" i="9" s="1"/>
  <c r="G123" i="9"/>
  <c r="F123" i="9"/>
  <c r="H122" i="9"/>
  <c r="G122" i="9"/>
  <c r="F122" i="9"/>
  <c r="E122" i="9"/>
  <c r="B122" i="9" s="1"/>
  <c r="H121" i="9"/>
  <c r="E121" i="9" s="1"/>
  <c r="G121" i="9"/>
  <c r="F121" i="9"/>
  <c r="H120" i="9"/>
  <c r="G120" i="9"/>
  <c r="F120" i="9"/>
  <c r="E120" i="9"/>
  <c r="B120" i="9" s="1"/>
  <c r="H119" i="9"/>
  <c r="E119" i="9" s="1"/>
  <c r="G119" i="9"/>
  <c r="F119" i="9"/>
  <c r="H118" i="9"/>
  <c r="G118" i="9"/>
  <c r="F118" i="9"/>
  <c r="E118" i="9"/>
  <c r="B118" i="9" s="1"/>
  <c r="H117" i="9"/>
  <c r="E117" i="9" s="1"/>
  <c r="G117" i="9"/>
  <c r="F117" i="9"/>
  <c r="H116" i="9"/>
  <c r="G116" i="9"/>
  <c r="F116" i="9"/>
  <c r="E116" i="9"/>
  <c r="B116" i="9" s="1"/>
  <c r="H115" i="9"/>
  <c r="E115" i="9" s="1"/>
  <c r="G115" i="9"/>
  <c r="F115" i="9"/>
  <c r="H114" i="9"/>
  <c r="G114" i="9"/>
  <c r="F114" i="9"/>
  <c r="E114" i="9"/>
  <c r="B114" i="9" s="1"/>
  <c r="H113" i="9"/>
  <c r="E113" i="9" s="1"/>
  <c r="G113" i="9"/>
  <c r="F113" i="9"/>
  <c r="H112" i="9"/>
  <c r="G112" i="9"/>
  <c r="F112" i="9"/>
  <c r="E112" i="9"/>
  <c r="B112" i="9" s="1"/>
  <c r="H111" i="9"/>
  <c r="E111" i="9" s="1"/>
  <c r="G111" i="9"/>
  <c r="F111" i="9"/>
  <c r="H110" i="9"/>
  <c r="G110" i="9"/>
  <c r="F110" i="9"/>
  <c r="E110" i="9"/>
  <c r="B110" i="9" s="1"/>
  <c r="H109" i="9"/>
  <c r="E109" i="9" s="1"/>
  <c r="G109" i="9"/>
  <c r="F109" i="9"/>
  <c r="H108" i="9"/>
  <c r="G108" i="9"/>
  <c r="F108" i="9"/>
  <c r="E108" i="9"/>
  <c r="B108" i="9" s="1"/>
  <c r="H107" i="9"/>
  <c r="E107" i="9" s="1"/>
  <c r="G107" i="9"/>
  <c r="F107" i="9"/>
  <c r="H106" i="9"/>
  <c r="G106" i="9"/>
  <c r="F106" i="9"/>
  <c r="E106" i="9"/>
  <c r="B106" i="9" s="1"/>
  <c r="H105" i="9"/>
  <c r="E105" i="9" s="1"/>
  <c r="G105" i="9"/>
  <c r="F105" i="9"/>
  <c r="H104" i="9"/>
  <c r="G104" i="9"/>
  <c r="F104" i="9"/>
  <c r="E104" i="9"/>
  <c r="B104" i="9" s="1"/>
  <c r="H103" i="9"/>
  <c r="E103" i="9" s="1"/>
  <c r="G103" i="9"/>
  <c r="F103" i="9"/>
  <c r="H102" i="9"/>
  <c r="G102" i="9"/>
  <c r="F102" i="9"/>
  <c r="E102" i="9"/>
  <c r="B102" i="9" s="1"/>
  <c r="H101" i="9"/>
  <c r="E101" i="9" s="1"/>
  <c r="G101" i="9"/>
  <c r="F101" i="9"/>
  <c r="H100" i="9"/>
  <c r="G100" i="9"/>
  <c r="F100" i="9"/>
  <c r="E100" i="9"/>
  <c r="B100" i="9" s="1"/>
  <c r="H99" i="9"/>
  <c r="E99" i="9" s="1"/>
  <c r="G99" i="9"/>
  <c r="F99" i="9"/>
  <c r="H98" i="9"/>
  <c r="G98" i="9"/>
  <c r="F98" i="9"/>
  <c r="E98" i="9"/>
  <c r="B98" i="9" s="1"/>
  <c r="H97" i="9"/>
  <c r="E97" i="9" s="1"/>
  <c r="G97" i="9"/>
  <c r="F97" i="9"/>
  <c r="H96" i="9"/>
  <c r="G96" i="9"/>
  <c r="F96" i="9"/>
  <c r="E96" i="9"/>
  <c r="B96" i="9" s="1"/>
  <c r="H95" i="9"/>
  <c r="E95" i="9" s="1"/>
  <c r="G95" i="9"/>
  <c r="F95" i="9"/>
  <c r="H94" i="9"/>
  <c r="G94" i="9"/>
  <c r="F94" i="9"/>
  <c r="E94" i="9"/>
  <c r="B94" i="9" s="1"/>
  <c r="H93" i="9"/>
  <c r="E93" i="9" s="1"/>
  <c r="G93" i="9"/>
  <c r="F93" i="9"/>
  <c r="H92" i="9"/>
  <c r="G92" i="9"/>
  <c r="F92" i="9"/>
  <c r="E92" i="9"/>
  <c r="B92" i="9" s="1"/>
  <c r="H91" i="9"/>
  <c r="E91" i="9" s="1"/>
  <c r="G91" i="9"/>
  <c r="F91" i="9"/>
  <c r="H90" i="9"/>
  <c r="G90" i="9"/>
  <c r="F90" i="9"/>
  <c r="E90" i="9"/>
  <c r="B90" i="9" s="1"/>
  <c r="H89" i="9"/>
  <c r="E89" i="9" s="1"/>
  <c r="G89" i="9"/>
  <c r="F89" i="9"/>
  <c r="H88" i="9"/>
  <c r="G88" i="9"/>
  <c r="F88" i="9"/>
  <c r="E88" i="9"/>
  <c r="B88" i="9" s="1"/>
  <c r="H87" i="9"/>
  <c r="E87" i="9" s="1"/>
  <c r="G87" i="9"/>
  <c r="F87" i="9"/>
  <c r="H86" i="9"/>
  <c r="G86" i="9"/>
  <c r="F86" i="9"/>
  <c r="E86" i="9"/>
  <c r="B86" i="9" s="1"/>
  <c r="H85" i="9"/>
  <c r="E85" i="9" s="1"/>
  <c r="G85" i="9"/>
  <c r="F85" i="9"/>
  <c r="H84" i="9"/>
  <c r="G84" i="9"/>
  <c r="F84" i="9"/>
  <c r="E84" i="9"/>
  <c r="B84" i="9" s="1"/>
  <c r="H83" i="9"/>
  <c r="E83" i="9" s="1"/>
  <c r="G83" i="9"/>
  <c r="F83" i="9"/>
  <c r="H82" i="9"/>
  <c r="G82" i="9"/>
  <c r="F82" i="9"/>
  <c r="E82" i="9"/>
  <c r="B82" i="9" s="1"/>
  <c r="H81" i="9"/>
  <c r="E81" i="9" s="1"/>
  <c r="G81" i="9"/>
  <c r="F81" i="9"/>
  <c r="H80" i="9"/>
  <c r="G80" i="9"/>
  <c r="F80" i="9"/>
  <c r="E80" i="9"/>
  <c r="B80" i="9" s="1"/>
  <c r="H79" i="9"/>
  <c r="E79" i="9" s="1"/>
  <c r="G79" i="9"/>
  <c r="F79" i="9"/>
  <c r="H78" i="9"/>
  <c r="G78" i="9"/>
  <c r="F78" i="9"/>
  <c r="E78" i="9"/>
  <c r="B78" i="9" s="1"/>
  <c r="H77" i="9"/>
  <c r="E77" i="9" s="1"/>
  <c r="G77" i="9"/>
  <c r="F77" i="9"/>
  <c r="H76" i="9"/>
  <c r="G76" i="9"/>
  <c r="F76" i="9"/>
  <c r="E76" i="9"/>
  <c r="B76" i="9" s="1"/>
  <c r="H75" i="9"/>
  <c r="E75" i="9" s="1"/>
  <c r="G75" i="9"/>
  <c r="F75" i="9"/>
  <c r="H74" i="9"/>
  <c r="G74" i="9"/>
  <c r="F74" i="9"/>
  <c r="E74" i="9"/>
  <c r="B74" i="9" s="1"/>
  <c r="H73" i="9"/>
  <c r="E73" i="9" s="1"/>
  <c r="G73" i="9"/>
  <c r="F73" i="9"/>
  <c r="H72" i="9"/>
  <c r="G72" i="9"/>
  <c r="F72" i="9"/>
  <c r="E72" i="9"/>
  <c r="B72" i="9" s="1"/>
  <c r="H71" i="9"/>
  <c r="E71" i="9" s="1"/>
  <c r="G71" i="9"/>
  <c r="F71" i="9"/>
  <c r="H70" i="9"/>
  <c r="G70" i="9"/>
  <c r="F70" i="9"/>
  <c r="E70" i="9"/>
  <c r="B70" i="9" s="1"/>
  <c r="H69" i="9"/>
  <c r="E69" i="9" s="1"/>
  <c r="G69" i="9"/>
  <c r="F69" i="9"/>
  <c r="H68" i="9"/>
  <c r="E68" i="9" s="1"/>
  <c r="B68" i="9" s="1"/>
  <c r="G68" i="9"/>
  <c r="F68" i="9"/>
  <c r="H67" i="9"/>
  <c r="E67" i="9" s="1"/>
  <c r="G67" i="9"/>
  <c r="F67" i="9"/>
  <c r="H66" i="9"/>
  <c r="G66" i="9"/>
  <c r="F66" i="9"/>
  <c r="E66" i="9"/>
  <c r="B66" i="9" s="1"/>
  <c r="H65" i="9"/>
  <c r="E65" i="9" s="1"/>
  <c r="G65" i="9"/>
  <c r="F65" i="9"/>
  <c r="H64" i="9"/>
  <c r="G64" i="9"/>
  <c r="F64" i="9"/>
  <c r="E64" i="9"/>
  <c r="B64" i="9" s="1"/>
  <c r="H63" i="9"/>
  <c r="E63" i="9" s="1"/>
  <c r="G63" i="9"/>
  <c r="F63" i="9"/>
  <c r="H62" i="9"/>
  <c r="G62" i="9"/>
  <c r="F62" i="9"/>
  <c r="E62" i="9"/>
  <c r="B62" i="9" s="1"/>
  <c r="H61" i="9"/>
  <c r="E61" i="9" s="1"/>
  <c r="G61" i="9"/>
  <c r="F61" i="9"/>
  <c r="H60" i="9"/>
  <c r="G60" i="9"/>
  <c r="F60" i="9"/>
  <c r="E60" i="9"/>
  <c r="B60" i="9" s="1"/>
  <c r="H59" i="9"/>
  <c r="E59" i="9" s="1"/>
  <c r="G59" i="9"/>
  <c r="F59" i="9"/>
  <c r="H58" i="9"/>
  <c r="G58" i="9"/>
  <c r="F58" i="9"/>
  <c r="E58" i="9"/>
  <c r="B58" i="9" s="1"/>
  <c r="H57" i="9"/>
  <c r="E57" i="9" s="1"/>
  <c r="G57" i="9"/>
  <c r="F57" i="9"/>
  <c r="H56" i="9"/>
  <c r="G56" i="9"/>
  <c r="F56" i="9"/>
  <c r="E56" i="9"/>
  <c r="B56" i="9" s="1"/>
  <c r="H55" i="9"/>
  <c r="E55" i="9" s="1"/>
  <c r="G55" i="9"/>
  <c r="F55" i="9"/>
  <c r="H54" i="9"/>
  <c r="G54" i="9"/>
  <c r="F54" i="9"/>
  <c r="E54" i="9"/>
  <c r="B54" i="9" s="1"/>
  <c r="H53" i="9"/>
  <c r="E53" i="9" s="1"/>
  <c r="G53" i="9"/>
  <c r="F53" i="9"/>
  <c r="H52" i="9"/>
  <c r="G52" i="9"/>
  <c r="F52" i="9"/>
  <c r="E52" i="9"/>
  <c r="B52" i="9" s="1"/>
  <c r="H51" i="9"/>
  <c r="E51" i="9" s="1"/>
  <c r="G51" i="9"/>
  <c r="F51" i="9"/>
  <c r="H50" i="9"/>
  <c r="G50" i="9"/>
  <c r="F50" i="9"/>
  <c r="E50" i="9"/>
  <c r="B50" i="9" s="1"/>
  <c r="H49" i="9"/>
  <c r="E49" i="9" s="1"/>
  <c r="G49" i="9"/>
  <c r="F49" i="9"/>
  <c r="H48" i="9"/>
  <c r="G48" i="9"/>
  <c r="F48" i="9"/>
  <c r="E48" i="9"/>
  <c r="B48" i="9" s="1"/>
  <c r="H47" i="9"/>
  <c r="E47" i="9" s="1"/>
  <c r="G47" i="9"/>
  <c r="F47" i="9"/>
  <c r="H46" i="9"/>
  <c r="G46" i="9"/>
  <c r="F46" i="9"/>
  <c r="E46" i="9"/>
  <c r="B46" i="9" s="1"/>
  <c r="H45" i="9"/>
  <c r="E45" i="9" s="1"/>
  <c r="G45" i="9"/>
  <c r="F45" i="9"/>
  <c r="H44" i="9"/>
  <c r="G44" i="9"/>
  <c r="F44" i="9"/>
  <c r="E44" i="9"/>
  <c r="B44" i="9" s="1"/>
  <c r="H43" i="9"/>
  <c r="E43" i="9" s="1"/>
  <c r="G43" i="9"/>
  <c r="F43" i="9"/>
  <c r="H42" i="9"/>
  <c r="G42" i="9"/>
  <c r="F42" i="9"/>
  <c r="E42" i="9"/>
  <c r="B42" i="9" s="1"/>
  <c r="H41" i="9"/>
  <c r="E41" i="9" s="1"/>
  <c r="G41" i="9"/>
  <c r="F41" i="9"/>
  <c r="H40" i="9"/>
  <c r="E40" i="9" s="1"/>
  <c r="B40" i="9" s="1"/>
  <c r="G40" i="9"/>
  <c r="F40" i="9"/>
  <c r="H39" i="9"/>
  <c r="E39" i="9" s="1"/>
  <c r="G39" i="9"/>
  <c r="F39" i="9"/>
  <c r="H38" i="9"/>
  <c r="E38" i="9" s="1"/>
  <c r="B38" i="9" s="1"/>
  <c r="G38" i="9"/>
  <c r="F38" i="9"/>
  <c r="H37" i="9"/>
  <c r="E37" i="9" s="1"/>
  <c r="G37" i="9"/>
  <c r="F37" i="9"/>
  <c r="H36" i="9"/>
  <c r="G36" i="9"/>
  <c r="F36" i="9"/>
  <c r="E36" i="9"/>
  <c r="B36" i="9" s="1"/>
  <c r="H35" i="9"/>
  <c r="E35" i="9" s="1"/>
  <c r="G35" i="9"/>
  <c r="F35" i="9"/>
  <c r="H34" i="9"/>
  <c r="G34" i="9"/>
  <c r="F34" i="9"/>
  <c r="E34" i="9"/>
  <c r="B34" i="9" s="1"/>
  <c r="H33" i="9"/>
  <c r="G33" i="9"/>
  <c r="F33" i="9"/>
  <c r="H32" i="9"/>
  <c r="E32" i="9" s="1"/>
  <c r="B32" i="9" s="1"/>
  <c r="G32" i="9"/>
  <c r="F32" i="9"/>
  <c r="H31" i="9"/>
  <c r="E31" i="9" s="1"/>
  <c r="G31" i="9"/>
  <c r="F31" i="9"/>
  <c r="H30" i="9"/>
  <c r="E30" i="9" s="1"/>
  <c r="B30" i="9" s="1"/>
  <c r="G30" i="9"/>
  <c r="F30" i="9"/>
  <c r="H29" i="9"/>
  <c r="E29" i="9" s="1"/>
  <c r="G29" i="9"/>
  <c r="F29" i="9"/>
  <c r="H28" i="9"/>
  <c r="G28" i="9"/>
  <c r="F28" i="9"/>
  <c r="E28" i="9"/>
  <c r="B28" i="9" s="1"/>
  <c r="H27" i="9"/>
  <c r="G27" i="9"/>
  <c r="F27" i="9"/>
  <c r="H26" i="9"/>
  <c r="G26" i="9"/>
  <c r="F26" i="9"/>
  <c r="E26" i="9"/>
  <c r="B26" i="9" s="1"/>
  <c r="H25" i="9"/>
  <c r="E25" i="9" s="1"/>
  <c r="G25" i="9"/>
  <c r="F25" i="9"/>
  <c r="H24" i="9"/>
  <c r="G24" i="9"/>
  <c r="F24" i="9"/>
  <c r="E24" i="9"/>
  <c r="B24" i="9" s="1"/>
  <c r="H23" i="9"/>
  <c r="E23" i="9" s="1"/>
  <c r="G23" i="9"/>
  <c r="F23" i="9"/>
  <c r="H22" i="9"/>
  <c r="E22" i="9" s="1"/>
  <c r="B22" i="9" s="1"/>
  <c r="G22" i="9"/>
  <c r="F22" i="9"/>
  <c r="F21" i="9"/>
  <c r="F4" i="9"/>
  <c r="O3" i="9"/>
  <c r="G275" i="9" s="1"/>
  <c r="E275" i="9" s="1"/>
  <c r="B275" i="9" s="1"/>
  <c r="I3" i="9"/>
  <c r="H3" i="9"/>
  <c r="G3" i="9"/>
  <c r="D101" i="8"/>
  <c r="I36" i="3" s="1"/>
  <c r="D95" i="8"/>
  <c r="D90" i="8"/>
  <c r="D85" i="8"/>
  <c r="D80" i="8"/>
  <c r="D75" i="8"/>
  <c r="D70" i="8"/>
  <c r="D65" i="8"/>
  <c r="D60" i="8"/>
  <c r="D55" i="8"/>
  <c r="C1530" i="1" s="1"/>
  <c r="D50" i="8"/>
  <c r="D44" i="8"/>
  <c r="D36" i="8"/>
  <c r="D26" i="8"/>
  <c r="D24" i="8" s="1"/>
  <c r="C1499" i="1" s="1"/>
  <c r="G1499" i="1" s="1"/>
  <c r="D18" i="8"/>
  <c r="D8" i="8"/>
  <c r="D6" i="8" s="1"/>
  <c r="C1481" i="1" s="1"/>
  <c r="G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E246" i="5"/>
  <c r="D246" i="5"/>
  <c r="D245" i="5" s="1"/>
  <c r="E245" i="5"/>
  <c r="F244" i="5"/>
  <c r="F243" i="5"/>
  <c r="E242" i="5"/>
  <c r="D242" i="5"/>
  <c r="F242" i="5" s="1"/>
  <c r="F241" i="5"/>
  <c r="F240" i="5"/>
  <c r="E239" i="5"/>
  <c r="E238" i="5" s="1"/>
  <c r="D1215" i="1" s="1"/>
  <c r="D239" i="5"/>
  <c r="F238" i="5"/>
  <c r="D238" i="5"/>
  <c r="E237" i="5"/>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6" i="5"/>
  <c r="D206" i="5"/>
  <c r="G310" i="9" s="1"/>
  <c r="F205" i="5"/>
  <c r="F204" i="5"/>
  <c r="F203" i="5"/>
  <c r="F202" i="5"/>
  <c r="F201" i="5"/>
  <c r="F200" i="5"/>
  <c r="F199" i="5"/>
  <c r="E198" i="5"/>
  <c r="D198" i="5"/>
  <c r="F198" i="5" s="1"/>
  <c r="F197" i="5"/>
  <c r="F196" i="5"/>
  <c r="F195" i="5"/>
  <c r="F194" i="5"/>
  <c r="F193" i="5"/>
  <c r="F192" i="5"/>
  <c r="E191" i="5"/>
  <c r="E190" i="5" s="1"/>
  <c r="H309" i="9" s="1"/>
  <c r="D191" i="5"/>
  <c r="F191" i="5" s="1"/>
  <c r="F190" i="5"/>
  <c r="D190" i="5"/>
  <c r="G309" i="9" s="1"/>
  <c r="F189" i="5"/>
  <c r="F188" i="5"/>
  <c r="F187" i="5"/>
  <c r="F186" i="5"/>
  <c r="F185" i="5"/>
  <c r="F184" i="5"/>
  <c r="F183" i="5"/>
  <c r="F182" i="5"/>
  <c r="F181" i="5"/>
  <c r="E180" i="5"/>
  <c r="D180" i="5"/>
  <c r="D177" i="5" s="1"/>
  <c r="F179" i="5"/>
  <c r="F178" i="5"/>
  <c r="E177" i="5"/>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D78" i="5" s="1"/>
  <c r="E78" i="5"/>
  <c r="F77" i="5"/>
  <c r="F76" i="5"/>
  <c r="F75" i="5"/>
  <c r="F74" i="5"/>
  <c r="F73" i="5"/>
  <c r="F72" i="5"/>
  <c r="F71"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H990" i="1" s="1"/>
  <c r="D19" i="5"/>
  <c r="F18" i="5"/>
  <c r="F17" i="5"/>
  <c r="F16" i="5"/>
  <c r="F15" i="5"/>
  <c r="F14" i="5"/>
  <c r="E13" i="5"/>
  <c r="D13" i="5"/>
  <c r="D12" i="5" s="1"/>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D593" i="4" s="1"/>
  <c r="F593"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D417" i="4"/>
  <c r="E416" i="4"/>
  <c r="E643" i="4" s="1"/>
  <c r="D637" i="1" s="1"/>
  <c r="D416" i="4"/>
  <c r="D643" i="4" s="1"/>
  <c r="C637" i="1"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D356" i="4"/>
  <c r="F356" i="4" s="1"/>
  <c r="F355" i="4"/>
  <c r="F354" i="4"/>
  <c r="F353" i="4"/>
  <c r="E352" i="4"/>
  <c r="D352" i="4"/>
  <c r="D351" i="4" s="1"/>
  <c r="F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F299"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D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8" i="4"/>
  <c r="F228" i="4" s="1"/>
  <c r="F227" i="4"/>
  <c r="F226" i="4"/>
  <c r="E225" i="4"/>
  <c r="D225" i="4"/>
  <c r="D224" i="4" s="1"/>
  <c r="F224"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D163" i="4"/>
  <c r="F162" i="4"/>
  <c r="F161" i="4"/>
  <c r="F160" i="4"/>
  <c r="E159" i="4"/>
  <c r="E152" i="4" s="1"/>
  <c r="D148" i="1" s="1"/>
  <c r="D159" i="4"/>
  <c r="F158" i="4"/>
  <c r="F157" i="4"/>
  <c r="F156" i="4"/>
  <c r="F155" i="4"/>
  <c r="F154" i="4"/>
  <c r="E153" i="4"/>
  <c r="D153" i="4"/>
  <c r="D152" i="4" s="1"/>
  <c r="D151" i="4"/>
  <c r="H17" i="3" s="1"/>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c r="F133" i="4" s="1"/>
  <c r="F132" i="4"/>
  <c r="F131" i="4"/>
  <c r="F130" i="4"/>
  <c r="F129" i="4"/>
  <c r="E128" i="4"/>
  <c r="D128" i="4"/>
  <c r="F128" i="4" s="1"/>
  <c r="F127" i="4"/>
  <c r="F126" i="4"/>
  <c r="E125" i="4"/>
  <c r="D125" i="4"/>
  <c r="D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D7"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H1578" i="1" s="1"/>
  <c r="C1577" i="1"/>
  <c r="G1577" i="1" s="1"/>
  <c r="C1575" i="1"/>
  <c r="G1575" i="1" s="1"/>
  <c r="G1574" i="1"/>
  <c r="C1574" i="1"/>
  <c r="H1574" i="1" s="1"/>
  <c r="C1573" i="1"/>
  <c r="G1573" i="1" s="1"/>
  <c r="G1572" i="1"/>
  <c r="C1572" i="1"/>
  <c r="H1572" i="1" s="1"/>
  <c r="C1571" i="1"/>
  <c r="G1571" i="1" s="1"/>
  <c r="G1570" i="1"/>
  <c r="C1570" i="1"/>
  <c r="H1570" i="1" s="1"/>
  <c r="C1569" i="1"/>
  <c r="G1569" i="1" s="1"/>
  <c r="G1568" i="1"/>
  <c r="C1568" i="1"/>
  <c r="H1568" i="1" s="1"/>
  <c r="C1567" i="1"/>
  <c r="G1567" i="1" s="1"/>
  <c r="G1566" i="1"/>
  <c r="C1566" i="1"/>
  <c r="H1566" i="1" s="1"/>
  <c r="C1565" i="1"/>
  <c r="G1565" i="1" s="1"/>
  <c r="G1564" i="1"/>
  <c r="C1564" i="1"/>
  <c r="H1564" i="1" s="1"/>
  <c r="C1563" i="1"/>
  <c r="G1563" i="1" s="1"/>
  <c r="G1562" i="1"/>
  <c r="C1562" i="1"/>
  <c r="H1562" i="1" s="1"/>
  <c r="C1561" i="1"/>
  <c r="G1561" i="1" s="1"/>
  <c r="G1560" i="1"/>
  <c r="C1560" i="1"/>
  <c r="H1560" i="1" s="1"/>
  <c r="C1559" i="1"/>
  <c r="G1559" i="1" s="1"/>
  <c r="G1558" i="1"/>
  <c r="C1558" i="1"/>
  <c r="H1558" i="1" s="1"/>
  <c r="C1557" i="1"/>
  <c r="G1557" i="1" s="1"/>
  <c r="G1556" i="1"/>
  <c r="C1556" i="1"/>
  <c r="H1556" i="1" s="1"/>
  <c r="C1555" i="1"/>
  <c r="G1555" i="1" s="1"/>
  <c r="G1554" i="1"/>
  <c r="C1554" i="1"/>
  <c r="H1554" i="1" s="1"/>
  <c r="C1553" i="1"/>
  <c r="G1553" i="1" s="1"/>
  <c r="G1552" i="1"/>
  <c r="C1552" i="1"/>
  <c r="H1552" i="1" s="1"/>
  <c r="C1551" i="1"/>
  <c r="G1551" i="1" s="1"/>
  <c r="G1550" i="1"/>
  <c r="C1550" i="1"/>
  <c r="H1550" i="1" s="1"/>
  <c r="C1549" i="1"/>
  <c r="G1549" i="1" s="1"/>
  <c r="G1548" i="1"/>
  <c r="C1548" i="1"/>
  <c r="H1548" i="1" s="1"/>
  <c r="C1547" i="1"/>
  <c r="G1547" i="1" s="1"/>
  <c r="G1546" i="1"/>
  <c r="C1546" i="1"/>
  <c r="H1546" i="1" s="1"/>
  <c r="C1545" i="1"/>
  <c r="G1545" i="1" s="1"/>
  <c r="G1544" i="1"/>
  <c r="C1544" i="1"/>
  <c r="H1544" i="1" s="1"/>
  <c r="C1543" i="1"/>
  <c r="G1543" i="1" s="1"/>
  <c r="G1542" i="1"/>
  <c r="C1542" i="1"/>
  <c r="H1542" i="1" s="1"/>
  <c r="C1541" i="1"/>
  <c r="G1541" i="1" s="1"/>
  <c r="G1540" i="1"/>
  <c r="C1540" i="1"/>
  <c r="H1540" i="1" s="1"/>
  <c r="C1539" i="1"/>
  <c r="G1539" i="1" s="1"/>
  <c r="G1538" i="1"/>
  <c r="C1538" i="1"/>
  <c r="H1538" i="1" s="1"/>
  <c r="C1537" i="1"/>
  <c r="G1537" i="1" s="1"/>
  <c r="G1536" i="1"/>
  <c r="C1536" i="1"/>
  <c r="H1536" i="1" s="1"/>
  <c r="C1535" i="1"/>
  <c r="G1535" i="1" s="1"/>
  <c r="G1534" i="1"/>
  <c r="C1534" i="1"/>
  <c r="H1534" i="1" s="1"/>
  <c r="C1533" i="1"/>
  <c r="G1533" i="1" s="1"/>
  <c r="G1532" i="1"/>
  <c r="C1532" i="1"/>
  <c r="H1532" i="1" s="1"/>
  <c r="C1531" i="1"/>
  <c r="G1531" i="1" s="1"/>
  <c r="C1529" i="1"/>
  <c r="G1529" i="1" s="1"/>
  <c r="G1528" i="1"/>
  <c r="C1528" i="1"/>
  <c r="H1528" i="1" s="1"/>
  <c r="C1527" i="1"/>
  <c r="G1527" i="1" s="1"/>
  <c r="G1526" i="1"/>
  <c r="C1526" i="1"/>
  <c r="H1526" i="1" s="1"/>
  <c r="C1525" i="1"/>
  <c r="G1525" i="1" s="1"/>
  <c r="C1523" i="1"/>
  <c r="G1523" i="1" s="1"/>
  <c r="G1522" i="1"/>
  <c r="C1522" i="1"/>
  <c r="H1522" i="1" s="1"/>
  <c r="C1521" i="1"/>
  <c r="G1521" i="1" s="1"/>
  <c r="G1520" i="1"/>
  <c r="C1520" i="1"/>
  <c r="H1520" i="1" s="1"/>
  <c r="C1519" i="1"/>
  <c r="G1519" i="1" s="1"/>
  <c r="G1516" i="1"/>
  <c r="C1516" i="1"/>
  <c r="H1516" i="1" s="1"/>
  <c r="C1515" i="1"/>
  <c r="G1515" i="1" s="1"/>
  <c r="G1514" i="1"/>
  <c r="C1514" i="1"/>
  <c r="H1514" i="1" s="1"/>
  <c r="C1513" i="1"/>
  <c r="G1513" i="1" s="1"/>
  <c r="G1512" i="1"/>
  <c r="C1512" i="1"/>
  <c r="H1512" i="1" s="1"/>
  <c r="C1511" i="1"/>
  <c r="G1511" i="1" s="1"/>
  <c r="G1510" i="1"/>
  <c r="C1510" i="1"/>
  <c r="H1510" i="1" s="1"/>
  <c r="C1509" i="1"/>
  <c r="G1509" i="1" s="1"/>
  <c r="G1508" i="1"/>
  <c r="C1508" i="1"/>
  <c r="H1508" i="1" s="1"/>
  <c r="C1507" i="1"/>
  <c r="G1507" i="1" s="1"/>
  <c r="G1506" i="1"/>
  <c r="C1506" i="1"/>
  <c r="H1506" i="1" s="1"/>
  <c r="C1505" i="1"/>
  <c r="G1505" i="1" s="1"/>
  <c r="G1504" i="1"/>
  <c r="C1504" i="1"/>
  <c r="H1504" i="1" s="1"/>
  <c r="C1503" i="1"/>
  <c r="G1503" i="1" s="1"/>
  <c r="C1502" i="1"/>
  <c r="H1502" i="1" s="1"/>
  <c r="C1501" i="1"/>
  <c r="G1501" i="1" s="1"/>
  <c r="G1500" i="1"/>
  <c r="C1500" i="1"/>
  <c r="H1500" i="1" s="1"/>
  <c r="G1498" i="1"/>
  <c r="C1498" i="1"/>
  <c r="H1498" i="1" s="1"/>
  <c r="C1497" i="1"/>
  <c r="G1497" i="1" s="1"/>
  <c r="G1496" i="1"/>
  <c r="C1496" i="1"/>
  <c r="H1496" i="1" s="1"/>
  <c r="C1495" i="1"/>
  <c r="G1495" i="1" s="1"/>
  <c r="G1494" i="1"/>
  <c r="C1494" i="1"/>
  <c r="H1494" i="1" s="1"/>
  <c r="C1493" i="1"/>
  <c r="G1493" i="1" s="1"/>
  <c r="C1492" i="1"/>
  <c r="H1492" i="1" s="1"/>
  <c r="C1491" i="1"/>
  <c r="G1491" i="1" s="1"/>
  <c r="G1490" i="1"/>
  <c r="C1490" i="1"/>
  <c r="H1490" i="1" s="1"/>
  <c r="C1489" i="1"/>
  <c r="G1489" i="1" s="1"/>
  <c r="G1488" i="1"/>
  <c r="C1488" i="1"/>
  <c r="H1488" i="1" s="1"/>
  <c r="C1487" i="1"/>
  <c r="G1487" i="1" s="1"/>
  <c r="C1486" i="1"/>
  <c r="H1486" i="1" s="1"/>
  <c r="C1485" i="1"/>
  <c r="G1485" i="1" s="1"/>
  <c r="G1484" i="1"/>
  <c r="C1484" i="1"/>
  <c r="H1484" i="1" s="1"/>
  <c r="C1483" i="1"/>
  <c r="G1483" i="1" s="1"/>
  <c r="G1482" i="1"/>
  <c r="C1482" i="1"/>
  <c r="H1482" i="1" s="1"/>
  <c r="G1480" i="1"/>
  <c r="C1480" i="1"/>
  <c r="D1479" i="1"/>
  <c r="J1479" i="1" s="1"/>
  <c r="C1479" i="1"/>
  <c r="G1479" i="1" s="1"/>
  <c r="D1478" i="1"/>
  <c r="J1478" i="1" s="1"/>
  <c r="C1478" i="1"/>
  <c r="G1478" i="1" s="1"/>
  <c r="D1477" i="1"/>
  <c r="J1477" i="1" s="1"/>
  <c r="C1477" i="1"/>
  <c r="G1477" i="1" s="1"/>
  <c r="D1476" i="1"/>
  <c r="J1476" i="1" s="1"/>
  <c r="C1476" i="1"/>
  <c r="G1476" i="1" s="1"/>
  <c r="D1475" i="1"/>
  <c r="H1475" i="1" s="1"/>
  <c r="C1475" i="1"/>
  <c r="G1475" i="1" s="1"/>
  <c r="D1474" i="1"/>
  <c r="J1474" i="1" s="1"/>
  <c r="C1474" i="1"/>
  <c r="G1474" i="1" s="1"/>
  <c r="D1473" i="1"/>
  <c r="J1473" i="1" s="1"/>
  <c r="C1473" i="1"/>
  <c r="G1473" i="1" s="1"/>
  <c r="D1472" i="1"/>
  <c r="J1472" i="1" s="1"/>
  <c r="C1472" i="1"/>
  <c r="G1472" i="1" s="1"/>
  <c r="D1471" i="1"/>
  <c r="J1471" i="1" s="1"/>
  <c r="C1471" i="1"/>
  <c r="G1471" i="1" s="1"/>
  <c r="D1470" i="1"/>
  <c r="H1470" i="1" s="1"/>
  <c r="C1470" i="1"/>
  <c r="G1470" i="1" s="1"/>
  <c r="D1469" i="1"/>
  <c r="H1469" i="1" s="1"/>
  <c r="C1469" i="1"/>
  <c r="G1469" i="1" s="1"/>
  <c r="D1468" i="1"/>
  <c r="J1468" i="1" s="1"/>
  <c r="C1468" i="1"/>
  <c r="G1468" i="1" s="1"/>
  <c r="D1467" i="1"/>
  <c r="J1467" i="1" s="1"/>
  <c r="C1467" i="1"/>
  <c r="G1467" i="1" s="1"/>
  <c r="D1466" i="1"/>
  <c r="J1466" i="1" s="1"/>
  <c r="C1466" i="1"/>
  <c r="G1466" i="1" s="1"/>
  <c r="D1465" i="1"/>
  <c r="J1465" i="1" s="1"/>
  <c r="C1465" i="1"/>
  <c r="G1465" i="1" s="1"/>
  <c r="D1464" i="1"/>
  <c r="J1464" i="1" s="1"/>
  <c r="C1464" i="1"/>
  <c r="G1464" i="1" s="1"/>
  <c r="D1463" i="1"/>
  <c r="J1463" i="1" s="1"/>
  <c r="C1463" i="1"/>
  <c r="G1463" i="1" s="1"/>
  <c r="D1462" i="1"/>
  <c r="J1462" i="1" s="1"/>
  <c r="C1462" i="1"/>
  <c r="G1462" i="1" s="1"/>
  <c r="D1461" i="1"/>
  <c r="H1461" i="1" s="1"/>
  <c r="C1461" i="1"/>
  <c r="G1461" i="1" s="1"/>
  <c r="D1460" i="1"/>
  <c r="J1460" i="1" s="1"/>
  <c r="C1460" i="1"/>
  <c r="G1460" i="1" s="1"/>
  <c r="D1459" i="1"/>
  <c r="J1459" i="1" s="1"/>
  <c r="C1459" i="1"/>
  <c r="G1459" i="1" s="1"/>
  <c r="D1458" i="1"/>
  <c r="J1458" i="1" s="1"/>
  <c r="C1458" i="1"/>
  <c r="G1458" i="1" s="1"/>
  <c r="D1457" i="1"/>
  <c r="J1457" i="1" s="1"/>
  <c r="C1457" i="1"/>
  <c r="G1457" i="1" s="1"/>
  <c r="D1456" i="1"/>
  <c r="J1456" i="1" s="1"/>
  <c r="C1456" i="1"/>
  <c r="G1456" i="1" s="1"/>
  <c r="D1455" i="1"/>
  <c r="J1455" i="1" s="1"/>
  <c r="C1455" i="1"/>
  <c r="G1455" i="1" s="1"/>
  <c r="D1454" i="1"/>
  <c r="H1454" i="1" s="1"/>
  <c r="C1454" i="1"/>
  <c r="G1454" i="1" s="1"/>
  <c r="D1453" i="1"/>
  <c r="H1453" i="1" s="1"/>
  <c r="C1453" i="1"/>
  <c r="G1453" i="1" s="1"/>
  <c r="D1452" i="1"/>
  <c r="J1452" i="1" s="1"/>
  <c r="C1452" i="1"/>
  <c r="G1452" i="1" s="1"/>
  <c r="D1451" i="1"/>
  <c r="J1451" i="1" s="1"/>
  <c r="C1451" i="1"/>
  <c r="G1451" i="1" s="1"/>
  <c r="D1450" i="1"/>
  <c r="J1450" i="1" s="1"/>
  <c r="C1450" i="1"/>
  <c r="G1450" i="1" s="1"/>
  <c r="D1449" i="1"/>
  <c r="J1449" i="1" s="1"/>
  <c r="C1449" i="1"/>
  <c r="G1449" i="1" s="1"/>
  <c r="D1448" i="1"/>
  <c r="J1448" i="1" s="1"/>
  <c r="C1448" i="1"/>
  <c r="G1448" i="1" s="1"/>
  <c r="D1447" i="1"/>
  <c r="J1447" i="1" s="1"/>
  <c r="C1447" i="1"/>
  <c r="G1447" i="1" s="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D1426" i="1"/>
  <c r="C1426" i="1"/>
  <c r="H1426" i="1" s="1"/>
  <c r="D1425" i="1"/>
  <c r="C1425" i="1"/>
  <c r="H1425" i="1" s="1"/>
  <c r="D1424" i="1"/>
  <c r="C1424" i="1"/>
  <c r="H1424" i="1" s="1"/>
  <c r="C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D1223" i="1"/>
  <c r="C1223" i="1"/>
  <c r="D1222" i="1"/>
  <c r="C1222" i="1"/>
  <c r="D1221" i="1"/>
  <c r="C1221" i="1"/>
  <c r="H1221" i="1" s="1"/>
  <c r="D1220" i="1"/>
  <c r="C1220" i="1"/>
  <c r="H1220" i="1" s="1"/>
  <c r="D1219" i="1"/>
  <c r="C1219" i="1"/>
  <c r="H1219" i="1" s="1"/>
  <c r="D1218" i="1"/>
  <c r="C1218" i="1"/>
  <c r="H1218" i="1" s="1"/>
  <c r="D1217" i="1"/>
  <c r="C1217" i="1"/>
  <c r="C1216"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D1159" i="1"/>
  <c r="C1159" i="1"/>
  <c r="H1159" i="1" s="1"/>
  <c r="D1158" i="1"/>
  <c r="C1158" i="1"/>
  <c r="H1158" i="1" s="1"/>
  <c r="D1157" i="1"/>
  <c r="C1157" i="1"/>
  <c r="D1156" i="1"/>
  <c r="C1156" i="1"/>
  <c r="D1155" i="1"/>
  <c r="C1155" i="1"/>
  <c r="H1155" i="1" s="1"/>
  <c r="D1154" i="1"/>
  <c r="C1154" i="1"/>
  <c r="C1153"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H1129" i="1" s="1"/>
  <c r="D1128" i="1"/>
  <c r="C1128" i="1"/>
  <c r="H1128" i="1" s="1"/>
  <c r="D1127" i="1"/>
  <c r="C1127" i="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D1053" i="1"/>
  <c r="C1053" i="1"/>
  <c r="D1052" i="1"/>
  <c r="H1052" i="1" s="1"/>
  <c r="C1052" i="1"/>
  <c r="G1052" i="1" s="1"/>
  <c r="D1051" i="1"/>
  <c r="H1051" i="1" s="1"/>
  <c r="C1051" i="1"/>
  <c r="G1051" i="1" s="1"/>
  <c r="D1050" i="1"/>
  <c r="H1050" i="1" s="1"/>
  <c r="C1050" i="1"/>
  <c r="D1049" i="1"/>
  <c r="H1049" i="1" s="1"/>
  <c r="C1049" i="1"/>
  <c r="G1049" i="1" s="1"/>
  <c r="D1048" i="1"/>
  <c r="H1048" i="1" s="1"/>
  <c r="C1048" i="1"/>
  <c r="D1047" i="1"/>
  <c r="H1047" i="1" s="1"/>
  <c r="C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D1031" i="1"/>
  <c r="H1031" i="1" s="1"/>
  <c r="C1031" i="1"/>
  <c r="G1031" i="1" s="1"/>
  <c r="D1030" i="1"/>
  <c r="H1030" i="1" s="1"/>
  <c r="C1030" i="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D1011" i="1"/>
  <c r="H1011" i="1" s="1"/>
  <c r="C1011" i="1"/>
  <c r="G1011" i="1" s="1"/>
  <c r="D1010" i="1"/>
  <c r="H1010" i="1" s="1"/>
  <c r="C1010" i="1"/>
  <c r="G1010" i="1" s="1"/>
  <c r="D1009" i="1"/>
  <c r="H1009" i="1" s="1"/>
  <c r="C1009" i="1"/>
  <c r="G1009" i="1" s="1"/>
  <c r="D1008" i="1"/>
  <c r="H1008" i="1" s="1"/>
  <c r="C1008" i="1"/>
  <c r="D1007" i="1"/>
  <c r="H1007" i="1" s="1"/>
  <c r="C1007" i="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D999" i="1"/>
  <c r="H999" i="1" s="1"/>
  <c r="C999" i="1"/>
  <c r="G999" i="1" s="1"/>
  <c r="D998" i="1"/>
  <c r="H998" i="1" s="1"/>
  <c r="C998" i="1"/>
  <c r="C997" i="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C990" i="1"/>
  <c r="D989" i="1"/>
  <c r="H989" i="1" s="1"/>
  <c r="C989" i="1"/>
  <c r="G989" i="1" s="1"/>
  <c r="D988" i="1"/>
  <c r="H988" i="1" s="1"/>
  <c r="C988" i="1"/>
  <c r="D987" i="1"/>
  <c r="H987" i="1" s="1"/>
  <c r="C987" i="1"/>
  <c r="G987" i="1" s="1"/>
  <c r="D986" i="1"/>
  <c r="H986" i="1" s="1"/>
  <c r="C986" i="1"/>
  <c r="C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D710" i="1"/>
  <c r="C710" i="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D644" i="1"/>
  <c r="C644" i="1"/>
  <c r="D643" i="1"/>
  <c r="C643" i="1"/>
  <c r="D642" i="1"/>
  <c r="C642" i="1"/>
  <c r="H642" i="1" s="1"/>
  <c r="D641" i="1"/>
  <c r="C641" i="1"/>
  <c r="D632" i="1"/>
  <c r="C632" i="1"/>
  <c r="H632" i="1" s="1"/>
  <c r="D631" i="1"/>
  <c r="C631"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1" i="1"/>
  <c r="C521" i="1"/>
  <c r="H521" i="1" s="1"/>
  <c r="D520" i="1"/>
  <c r="C520" i="1"/>
  <c r="H520" i="1" s="1"/>
  <c r="D519" i="1"/>
  <c r="C519" i="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C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C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C415" i="1"/>
  <c r="D413" i="1"/>
  <c r="H413" i="1" s="1"/>
  <c r="C413" i="1"/>
  <c r="C412" i="1"/>
  <c r="D406" i="1"/>
  <c r="H406" i="1" s="1"/>
  <c r="C406" i="1"/>
  <c r="G406" i="1" s="1"/>
  <c r="D405" i="1"/>
  <c r="H405" i="1" s="1"/>
  <c r="C405" i="1"/>
  <c r="G405" i="1" s="1"/>
  <c r="D404" i="1"/>
  <c r="H404" i="1" s="1"/>
  <c r="C404" i="1"/>
  <c r="D401" i="1"/>
  <c r="H401" i="1" s="1"/>
  <c r="C401" i="1"/>
  <c r="G401" i="1" s="1"/>
  <c r="D400" i="1"/>
  <c r="H400" i="1" s="1"/>
  <c r="C400" i="1"/>
  <c r="G400" i="1" s="1"/>
  <c r="D399" i="1"/>
  <c r="H399" i="1" s="1"/>
  <c r="C399" i="1"/>
  <c r="G399" i="1" s="1"/>
  <c r="D398" i="1"/>
  <c r="H398" i="1" s="1"/>
  <c r="C398" i="1"/>
  <c r="D397" i="1"/>
  <c r="H397" i="1" s="1"/>
  <c r="C397" i="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D367" i="1"/>
  <c r="C367" i="1"/>
  <c r="H367" i="1" s="1"/>
  <c r="D366" i="1"/>
  <c r="C366" i="1"/>
  <c r="H366" i="1" s="1"/>
  <c r="D365" i="1"/>
  <c r="C365" i="1"/>
  <c r="H365" i="1" s="1"/>
  <c r="D364" i="1"/>
  <c r="C364" i="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H290" i="1" s="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C259" i="1"/>
  <c r="D258" i="1"/>
  <c r="C258" i="1"/>
  <c r="H258" i="1" s="1"/>
  <c r="D257" i="1"/>
  <c r="C257" i="1"/>
  <c r="H257" i="1" s="1"/>
  <c r="D256" i="1"/>
  <c r="C256" i="1"/>
  <c r="D255" i="1"/>
  <c r="C255" i="1"/>
  <c r="D254" i="1"/>
  <c r="C254" i="1"/>
  <c r="H254" i="1" s="1"/>
  <c r="D253" i="1"/>
  <c r="C253" i="1"/>
  <c r="H253" i="1" s="1"/>
  <c r="D252" i="1"/>
  <c r="C252" i="1"/>
  <c r="H252" i="1" s="1"/>
  <c r="D251" i="1"/>
  <c r="C251" i="1"/>
  <c r="H251" i="1" s="1"/>
  <c r="D250" i="1"/>
  <c r="C250" i="1"/>
  <c r="H250" i="1" s="1"/>
  <c r="D249" i="1"/>
  <c r="C249" i="1"/>
  <c r="H249" i="1" s="1"/>
  <c r="D248" i="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H190" i="1" s="1"/>
  <c r="D189" i="1"/>
  <c r="C189" i="1"/>
  <c r="H189" i="1" s="1"/>
  <c r="D188" i="1"/>
  <c r="C188" i="1"/>
  <c r="H188" i="1" s="1"/>
  <c r="D187" i="1"/>
  <c r="C187" i="1"/>
  <c r="H187" i="1" s="1"/>
  <c r="D186" i="1"/>
  <c r="C186" i="1"/>
  <c r="D185" i="1"/>
  <c r="C185" i="1"/>
  <c r="H185" i="1" s="1"/>
  <c r="D184" i="1"/>
  <c r="C184" i="1"/>
  <c r="D183" i="1"/>
  <c r="C183" i="1"/>
  <c r="H183" i="1" s="1"/>
  <c r="D182" i="1"/>
  <c r="C182" i="1"/>
  <c r="D181" i="1"/>
  <c r="C181" i="1"/>
  <c r="D180" i="1"/>
  <c r="C180" i="1"/>
  <c r="H180" i="1" s="1"/>
  <c r="D179" i="1"/>
  <c r="C179" i="1"/>
  <c r="D178" i="1"/>
  <c r="C178" i="1"/>
  <c r="H178" i="1" s="1"/>
  <c r="D177" i="1"/>
  <c r="C177" i="1"/>
  <c r="H177" i="1" s="1"/>
  <c r="D176" i="1"/>
  <c r="C176" i="1"/>
  <c r="D175" i="1"/>
  <c r="C175" i="1"/>
  <c r="H175" i="1" s="1"/>
  <c r="D174" i="1"/>
  <c r="C174" i="1"/>
  <c r="C173" i="1"/>
  <c r="D172" i="1"/>
  <c r="C172" i="1"/>
  <c r="H172" i="1" s="1"/>
  <c r="D171" i="1"/>
  <c r="C171" i="1"/>
  <c r="H171" i="1" s="1"/>
  <c r="D170" i="1"/>
  <c r="C170" i="1"/>
  <c r="D169" i="1"/>
  <c r="C169" i="1"/>
  <c r="D168" i="1"/>
  <c r="C168" i="1"/>
  <c r="D167" i="1"/>
  <c r="C167" i="1"/>
  <c r="H167" i="1" s="1"/>
  <c r="D166" i="1"/>
  <c r="C166" i="1"/>
  <c r="H166" i="1" s="1"/>
  <c r="D165" i="1"/>
  <c r="C165" i="1"/>
  <c r="D164" i="1"/>
  <c r="C164" i="1"/>
  <c r="H164" i="1" s="1"/>
  <c r="D163" i="1"/>
  <c r="C163" i="1"/>
  <c r="D162" i="1"/>
  <c r="C162" i="1"/>
  <c r="H162" i="1" s="1"/>
  <c r="D161" i="1"/>
  <c r="C161" i="1"/>
  <c r="H161" i="1" s="1"/>
  <c r="D160" i="1"/>
  <c r="C160" i="1"/>
  <c r="H160" i="1" s="1"/>
  <c r="C159" i="1"/>
  <c r="D158" i="1"/>
  <c r="C158" i="1"/>
  <c r="H158" i="1" s="1"/>
  <c r="D157" i="1"/>
  <c r="C157" i="1"/>
  <c r="D156" i="1"/>
  <c r="C156" i="1"/>
  <c r="H156" i="1" s="1"/>
  <c r="D155" i="1"/>
  <c r="C155" i="1"/>
  <c r="D154" i="1"/>
  <c r="C154" i="1"/>
  <c r="D153" i="1"/>
  <c r="C153" i="1"/>
  <c r="D152" i="1"/>
  <c r="C152" i="1"/>
  <c r="H152" i="1" s="1"/>
  <c r="D151" i="1"/>
  <c r="C151" i="1"/>
  <c r="H151" i="1" s="1"/>
  <c r="D150" i="1"/>
  <c r="C150" i="1"/>
  <c r="H150" i="1" s="1"/>
  <c r="D149" i="1"/>
  <c r="C149" i="1"/>
  <c r="C148" i="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C130" i="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3" i="9" l="1"/>
  <c r="E286" i="9"/>
  <c r="B286" i="9" s="1"/>
  <c r="E292" i="9"/>
  <c r="B292" i="9" s="1"/>
  <c r="E295" i="9"/>
  <c r="B295" i="9" s="1"/>
  <c r="E299" i="9"/>
  <c r="B299" i="9" s="1"/>
  <c r="E302" i="9"/>
  <c r="B302" i="9" s="1"/>
  <c r="C1576" i="1"/>
  <c r="G1578" i="1"/>
  <c r="H1530" i="1"/>
  <c r="G1530" i="1"/>
  <c r="D49" i="8"/>
  <c r="D43" i="8" s="1"/>
  <c r="C1524" i="1"/>
  <c r="G1502" i="1"/>
  <c r="G1492" i="1"/>
  <c r="G1486" i="1"/>
  <c r="H1423" i="1"/>
  <c r="H1427" i="1"/>
  <c r="H1222" i="1"/>
  <c r="H1223" i="1"/>
  <c r="H1224" i="1"/>
  <c r="D175" i="5"/>
  <c r="C1152" i="1" s="1"/>
  <c r="D237" i="5"/>
  <c r="E281" i="9"/>
  <c r="B281" i="9" s="1"/>
  <c r="H1241" i="1"/>
  <c r="D1214" i="1"/>
  <c r="D1216" i="1"/>
  <c r="H1215" i="1"/>
  <c r="H1216" i="1"/>
  <c r="H1217" i="1"/>
  <c r="H1157" i="1"/>
  <c r="H1160" i="1"/>
  <c r="H1154" i="1"/>
  <c r="H1156" i="1"/>
  <c r="H1148" i="1"/>
  <c r="H1151" i="1"/>
  <c r="H1137" i="1"/>
  <c r="H1127" i="1"/>
  <c r="H1133" i="1"/>
  <c r="H1056" i="1"/>
  <c r="H1064" i="1"/>
  <c r="F78" i="5"/>
  <c r="H1054" i="1"/>
  <c r="G1047" i="1"/>
  <c r="G1048" i="1"/>
  <c r="G1050" i="1"/>
  <c r="F70" i="5"/>
  <c r="G1033" i="1"/>
  <c r="G1012" i="1"/>
  <c r="G1030" i="1"/>
  <c r="G1032" i="1"/>
  <c r="G1007" i="1"/>
  <c r="G1008" i="1"/>
  <c r="G1000" i="1"/>
  <c r="D997" i="1"/>
  <c r="H997" i="1" s="1"/>
  <c r="F19" i="5"/>
  <c r="G990" i="1"/>
  <c r="G998" i="1"/>
  <c r="F12" i="5"/>
  <c r="G986" i="1"/>
  <c r="G988" i="1"/>
  <c r="F8" i="5"/>
  <c r="F215" i="9"/>
  <c r="B215" i="9" s="1"/>
  <c r="E285" i="9"/>
  <c r="B285" i="9" s="1"/>
  <c r="E287" i="9"/>
  <c r="B287" i="9" s="1"/>
  <c r="E293" i="9"/>
  <c r="B293" i="9" s="1"/>
  <c r="E297" i="9"/>
  <c r="B297" i="9" s="1"/>
  <c r="E300" i="9"/>
  <c r="B300" i="9" s="1"/>
  <c r="H631" i="1"/>
  <c r="G404" i="1"/>
  <c r="H288" i="1"/>
  <c r="D644" i="4"/>
  <c r="C411" i="1"/>
  <c r="E273" i="9"/>
  <c r="B273" i="9" s="1"/>
  <c r="E644" i="4"/>
  <c r="D638" i="1" s="1"/>
  <c r="D411" i="1"/>
  <c r="D412" i="1"/>
  <c r="H412" i="1" s="1"/>
  <c r="G809" i="1"/>
  <c r="H713" i="1"/>
  <c r="H711" i="1"/>
  <c r="H710" i="1"/>
  <c r="F217" i="9"/>
  <c r="B217" i="9" s="1"/>
  <c r="H644" i="1"/>
  <c r="H643" i="1"/>
  <c r="H645" i="1"/>
  <c r="F652" i="4"/>
  <c r="H641" i="1"/>
  <c r="G397" i="1"/>
  <c r="G398" i="1"/>
  <c r="H364" i="1"/>
  <c r="H368" i="1"/>
  <c r="E407" i="4"/>
  <c r="D402" i="1" s="1"/>
  <c r="F369" i="4"/>
  <c r="G413" i="1"/>
  <c r="F418" i="4"/>
  <c r="H637" i="1"/>
  <c r="F643" i="4"/>
  <c r="F416" i="4"/>
  <c r="H248" i="1"/>
  <c r="H255" i="1"/>
  <c r="H256" i="1"/>
  <c r="F252" i="4"/>
  <c r="H208" i="1"/>
  <c r="H192" i="1"/>
  <c r="H206" i="1"/>
  <c r="H207" i="1"/>
  <c r="E196" i="4"/>
  <c r="D192" i="1" s="1"/>
  <c r="F210" i="4"/>
  <c r="H184" i="1"/>
  <c r="H186" i="1"/>
  <c r="F188" i="4"/>
  <c r="H182" i="1"/>
  <c r="H181" i="1"/>
  <c r="H179" i="1"/>
  <c r="H176" i="1"/>
  <c r="E163" i="4"/>
  <c r="F177" i="4"/>
  <c r="H173" i="1"/>
  <c r="H174" i="1"/>
  <c r="H165" i="1"/>
  <c r="H170" i="1"/>
  <c r="H169" i="1"/>
  <c r="F169" i="4"/>
  <c r="H168" i="1"/>
  <c r="H163" i="1"/>
  <c r="H155" i="1"/>
  <c r="H157" i="1"/>
  <c r="F159" i="4"/>
  <c r="H154" i="1"/>
  <c r="F218" i="9"/>
  <c r="B218" i="9" s="1"/>
  <c r="H148" i="1"/>
  <c r="H149" i="1"/>
  <c r="H153" i="1"/>
  <c r="H129" i="1"/>
  <c r="H130" i="1"/>
  <c r="D130" i="1"/>
  <c r="F134" i="4"/>
  <c r="H102" i="1"/>
  <c r="H108" i="1"/>
  <c r="H113" i="1"/>
  <c r="H79" i="1"/>
  <c r="H81" i="1"/>
  <c r="E82" i="4"/>
  <c r="D78" i="1" s="1"/>
  <c r="H78" i="1" s="1"/>
  <c r="H65" i="1"/>
  <c r="E27" i="9"/>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H519" i="1"/>
  <c r="G519" i="1"/>
  <c r="G3" i="1"/>
  <c r="G4" i="1"/>
  <c r="G5" i="1"/>
  <c r="G6"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H1053" i="1"/>
  <c r="G1053" i="1"/>
  <c r="G1055" i="1"/>
  <c r="G1057" i="1"/>
  <c r="G1059" i="1"/>
  <c r="G1061" i="1"/>
  <c r="G1063"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2" i="1"/>
  <c r="G1224" i="1"/>
  <c r="G1226" i="1"/>
  <c r="G1228" i="1"/>
  <c r="G1230" i="1"/>
  <c r="G1232" i="1"/>
  <c r="G1234" i="1"/>
  <c r="G1236" i="1"/>
  <c r="G1238" i="1"/>
  <c r="G1240" i="1"/>
  <c r="G1242" i="1"/>
  <c r="G1244" i="1"/>
  <c r="G1246" i="1"/>
  <c r="G1248" i="1"/>
  <c r="G1250" i="1"/>
  <c r="G1252" i="1"/>
  <c r="G1254" i="1"/>
  <c r="G1256" i="1"/>
  <c r="G1258" i="1"/>
  <c r="H1383" i="1"/>
  <c r="D528" i="4"/>
  <c r="F529" i="4"/>
  <c r="G1054" i="1"/>
  <c r="G1056"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H1259" i="1"/>
  <c r="G1259" i="1"/>
  <c r="E6" i="4"/>
  <c r="E528" i="4"/>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G1440" i="1"/>
  <c r="G1441" i="1"/>
  <c r="G1442" i="1"/>
  <c r="G1443" i="1"/>
  <c r="G1444" i="1"/>
  <c r="G1445" i="1"/>
  <c r="J1445" i="1"/>
  <c r="H1446" i="1"/>
  <c r="I1446" i="1" s="1"/>
  <c r="H1447" i="1"/>
  <c r="I1447" i="1" s="1"/>
  <c r="H1448" i="1"/>
  <c r="I1448" i="1" s="1"/>
  <c r="H1449" i="1"/>
  <c r="I1449" i="1" s="1"/>
  <c r="H1450" i="1"/>
  <c r="I1450" i="1" s="1"/>
  <c r="H1451" i="1"/>
  <c r="I1451" i="1" s="1"/>
  <c r="H1452" i="1"/>
  <c r="I1452" i="1" s="1"/>
  <c r="H1455" i="1"/>
  <c r="I1455" i="1" s="1"/>
  <c r="H1456" i="1"/>
  <c r="I1456" i="1" s="1"/>
  <c r="H1457" i="1"/>
  <c r="I1457" i="1" s="1"/>
  <c r="H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H1481" i="1"/>
  <c r="H1483" i="1"/>
  <c r="H1485" i="1"/>
  <c r="H1487" i="1"/>
  <c r="H1489" i="1"/>
  <c r="F45" i="4"/>
  <c r="F50" i="4"/>
  <c r="F51" i="4"/>
  <c r="F82" i="4"/>
  <c r="F83" i="4"/>
  <c r="F196" i="4"/>
  <c r="F197" i="4"/>
  <c r="F225" i="4"/>
  <c r="F253" i="4"/>
  <c r="D289" i="4"/>
  <c r="E408" i="4"/>
  <c r="D403" i="1" s="1"/>
  <c r="F485" i="4"/>
  <c r="F543" i="4"/>
  <c r="F577" i="4"/>
  <c r="F581" i="4"/>
  <c r="F617" i="4"/>
  <c r="H20" i="3"/>
  <c r="F13" i="5"/>
  <c r="D68" i="5"/>
  <c r="F79" i="5"/>
  <c r="D141" i="6"/>
  <c r="H24" i="3"/>
  <c r="F5" i="6"/>
  <c r="H1439" i="1"/>
  <c r="H1440" i="1"/>
  <c r="H1441" i="1"/>
  <c r="H1442" i="1"/>
  <c r="H1443" i="1"/>
  <c r="H1444" i="1"/>
  <c r="H1480" i="1"/>
  <c r="H1491" i="1"/>
  <c r="H1493" i="1"/>
  <c r="H1495" i="1"/>
  <c r="H1497" i="1"/>
  <c r="H1499" i="1"/>
  <c r="H1501" i="1"/>
  <c r="H1503" i="1"/>
  <c r="H1505" i="1"/>
  <c r="H1507" i="1"/>
  <c r="H1509" i="1"/>
  <c r="H1511" i="1"/>
  <c r="H1513" i="1"/>
  <c r="H1515" i="1"/>
  <c r="H1519" i="1"/>
  <c r="H1521" i="1"/>
  <c r="H1523" i="1"/>
  <c r="H1525" i="1"/>
  <c r="H1527" i="1"/>
  <c r="H1529" i="1"/>
  <c r="H1531" i="1"/>
  <c r="H1533" i="1"/>
  <c r="H1535" i="1"/>
  <c r="H1537" i="1"/>
  <c r="H1539" i="1"/>
  <c r="H1541" i="1"/>
  <c r="H1543" i="1"/>
  <c r="H1545" i="1"/>
  <c r="H1547" i="1"/>
  <c r="H1549" i="1"/>
  <c r="H1551" i="1"/>
  <c r="H1553" i="1"/>
  <c r="H1555" i="1"/>
  <c r="H1557" i="1"/>
  <c r="H1559" i="1"/>
  <c r="H1561" i="1"/>
  <c r="H1563" i="1"/>
  <c r="H1565" i="1"/>
  <c r="H1567" i="1"/>
  <c r="H1569" i="1"/>
  <c r="H1571" i="1"/>
  <c r="H1573" i="1"/>
  <c r="H1575" i="1"/>
  <c r="H1577" i="1"/>
  <c r="H1579" i="1"/>
  <c r="D6" i="4"/>
  <c r="F68" i="4"/>
  <c r="F106" i="4"/>
  <c r="F107" i="4"/>
  <c r="F124" i="4"/>
  <c r="F125" i="4"/>
  <c r="H21" i="9"/>
  <c r="F152" i="4"/>
  <c r="G21" i="9"/>
  <c r="F153" i="4"/>
  <c r="F164" i="4"/>
  <c r="E263" i="4"/>
  <c r="D259" i="1" s="1"/>
  <c r="H259" i="1" s="1"/>
  <c r="F300" i="4"/>
  <c r="D311" i="4"/>
  <c r="F312" i="4"/>
  <c r="F352" i="4"/>
  <c r="D363" i="4"/>
  <c r="F364" i="4"/>
  <c r="F421" i="4"/>
  <c r="E421" i="4"/>
  <c r="E459" i="4"/>
  <c r="D453" i="1" s="1"/>
  <c r="H453" i="1" s="1"/>
  <c r="D472" i="4"/>
  <c r="F473" i="4"/>
  <c r="E515" i="4"/>
  <c r="D509" i="1" s="1"/>
  <c r="H509" i="1" s="1"/>
  <c r="F603" i="4"/>
  <c r="E625" i="4"/>
  <c r="D619" i="1" s="1"/>
  <c r="H619" i="1" s="1"/>
  <c r="E7" i="5"/>
  <c r="F7" i="5" s="1"/>
  <c r="F69" i="5"/>
  <c r="F119" i="5"/>
  <c r="G290" i="9"/>
  <c r="E290" i="9" s="1"/>
  <c r="B290" i="9" s="1"/>
  <c r="D146" i="5"/>
  <c r="F149" i="5"/>
  <c r="H307" i="9"/>
  <c r="E176" i="5"/>
  <c r="F176" i="5" s="1"/>
  <c r="F13" i="6"/>
  <c r="B25" i="9"/>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H165" i="9"/>
  <c r="H22" i="3"/>
  <c r="H25" i="3"/>
  <c r="F417" i="4"/>
  <c r="E87" i="5"/>
  <c r="E289" i="9"/>
  <c r="B289" i="9" s="1"/>
  <c r="F88" i="5"/>
  <c r="G307" i="9"/>
  <c r="F177" i="5"/>
  <c r="F180" i="5"/>
  <c r="E309" i="9"/>
  <c r="B309" i="9" s="1"/>
  <c r="E310" i="9"/>
  <c r="B310" i="9" s="1"/>
  <c r="F237" i="5"/>
  <c r="F239" i="5"/>
  <c r="F245" i="5"/>
  <c r="F246" i="5"/>
  <c r="E35" i="6"/>
  <c r="E89" i="6"/>
  <c r="D1383" i="1" s="1"/>
  <c r="F115" i="6"/>
  <c r="D42" i="8"/>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I10" i="9"/>
  <c r="B23" i="9"/>
  <c r="B27"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G315" i="9"/>
  <c r="E315" i="9" s="1"/>
  <c r="H1576" i="1" l="1"/>
  <c r="G1576" i="1"/>
  <c r="H1524" i="1"/>
  <c r="G1524" i="1"/>
  <c r="I35" i="3"/>
  <c r="C1518" i="1"/>
  <c r="H23" i="3"/>
  <c r="C1214" i="1"/>
  <c r="H1214" i="1" s="1"/>
  <c r="G1214" i="1"/>
  <c r="G997" i="1"/>
  <c r="G412" i="1"/>
  <c r="H411" i="1"/>
  <c r="F644" i="4"/>
  <c r="C638" i="1"/>
  <c r="G411" i="1"/>
  <c r="E21" i="9"/>
  <c r="F163" i="4"/>
  <c r="D159" i="1"/>
  <c r="E151" i="4"/>
  <c r="E289" i="4" s="1"/>
  <c r="F289" i="4" s="1"/>
  <c r="K1450" i="9"/>
  <c r="G313" i="9"/>
  <c r="E313" i="9" s="1"/>
  <c r="B313" i="9" s="1"/>
  <c r="I34" i="3"/>
  <c r="C1517" i="1"/>
  <c r="I25" i="3"/>
  <c r="D1329" i="1"/>
  <c r="E141" i="6"/>
  <c r="G317" i="9" s="1"/>
  <c r="E317" i="9" s="1"/>
  <c r="F363" i="4"/>
  <c r="D350" i="4"/>
  <c r="C358" i="1"/>
  <c r="B21" i="9"/>
  <c r="H21" i="3"/>
  <c r="C1046" i="1"/>
  <c r="I1444" i="1"/>
  <c r="I1442" i="1"/>
  <c r="I1440" i="1"/>
  <c r="B315" i="9"/>
  <c r="E314" i="9"/>
  <c r="I10" i="3" s="1"/>
  <c r="F213" i="9"/>
  <c r="G312" i="9"/>
  <c r="E312" i="9" s="1"/>
  <c r="E307" i="9"/>
  <c r="B307" i="9" s="1"/>
  <c r="E68" i="5"/>
  <c r="D1065" i="1"/>
  <c r="E175" i="5"/>
  <c r="H19" i="9"/>
  <c r="E19" i="9" s="1"/>
  <c r="B19" i="9" s="1"/>
  <c r="I22" i="3"/>
  <c r="D1153" i="1"/>
  <c r="F146" i="5"/>
  <c r="C1124" i="1"/>
  <c r="E6" i="5"/>
  <c r="I20" i="3"/>
  <c r="D985" i="1"/>
  <c r="F472" i="4"/>
  <c r="C466" i="1"/>
  <c r="E420" i="4"/>
  <c r="D415" i="1"/>
  <c r="F311" i="4"/>
  <c r="D298" i="4"/>
  <c r="C306" i="1"/>
  <c r="D290" i="4"/>
  <c r="F6" i="4"/>
  <c r="H16" i="3"/>
  <c r="C2" i="1"/>
  <c r="H28" i="3"/>
  <c r="C1435" i="1"/>
  <c r="D6" i="5"/>
  <c r="D420" i="4"/>
  <c r="D413" i="4"/>
  <c r="D291" i="4"/>
  <c r="C285" i="1"/>
  <c r="I1443" i="1"/>
  <c r="I1441" i="1"/>
  <c r="I1439" i="1"/>
  <c r="E412" i="4"/>
  <c r="I16" i="3"/>
  <c r="D2" i="1"/>
  <c r="D636" i="4"/>
  <c r="F528" i="4"/>
  <c r="C522" i="1"/>
  <c r="G619" i="1"/>
  <c r="G259" i="1"/>
  <c r="G453" i="1"/>
  <c r="E636" i="4"/>
  <c r="D630" i="1" s="1"/>
  <c r="D522" i="1"/>
  <c r="G509" i="1"/>
  <c r="H1518" i="1" l="1"/>
  <c r="G1518" i="1"/>
  <c r="F141" i="6"/>
  <c r="H638" i="1"/>
  <c r="G638" i="1"/>
  <c r="F151" i="4"/>
  <c r="I17" i="3"/>
  <c r="D147" i="1"/>
  <c r="H147" i="1" s="1"/>
  <c r="H159" i="1"/>
  <c r="G159" i="1"/>
  <c r="E290" i="4"/>
  <c r="D286" i="1" s="1"/>
  <c r="D640" i="4"/>
  <c r="C408" i="1"/>
  <c r="G284" i="9"/>
  <c r="E284" i="9" s="1"/>
  <c r="B284" i="9" s="1"/>
  <c r="G278" i="9"/>
  <c r="F6" i="5"/>
  <c r="C984" i="1"/>
  <c r="H2" i="1"/>
  <c r="G2" i="1"/>
  <c r="C286" i="1"/>
  <c r="D407" i="4"/>
  <c r="F298" i="4"/>
  <c r="C293" i="1"/>
  <c r="H415" i="1"/>
  <c r="G415" i="1"/>
  <c r="H466" i="1"/>
  <c r="G466" i="1"/>
  <c r="H985" i="1"/>
  <c r="G985" i="1"/>
  <c r="H278" i="9"/>
  <c r="D984" i="1"/>
  <c r="D1152" i="1"/>
  <c r="F175" i="5"/>
  <c r="I21" i="3"/>
  <c r="D1046" i="1"/>
  <c r="H1046" i="1" s="1"/>
  <c r="B312" i="9"/>
  <c r="E311" i="9"/>
  <c r="F68" i="5"/>
  <c r="H358" i="1"/>
  <c r="G358" i="1"/>
  <c r="H1329" i="1"/>
  <c r="G1329" i="1"/>
  <c r="G1517" i="1"/>
  <c r="H1517" i="1"/>
  <c r="H11" i="3"/>
  <c r="H522" i="1"/>
  <c r="G522" i="1"/>
  <c r="F636" i="4"/>
  <c r="C630" i="1"/>
  <c r="E639" i="4"/>
  <c r="D407" i="1"/>
  <c r="F291" i="4"/>
  <c r="C287" i="1"/>
  <c r="F420" i="4"/>
  <c r="D635" i="4"/>
  <c r="C414" i="1"/>
  <c r="D412" i="4"/>
  <c r="H306" i="1"/>
  <c r="G306" i="1"/>
  <c r="E635" i="4"/>
  <c r="D629" i="1" s="1"/>
  <c r="D414" i="1"/>
  <c r="H1124" i="1"/>
  <c r="G1124" i="1"/>
  <c r="G1153" i="1"/>
  <c r="H1153" i="1"/>
  <c r="G1065" i="1"/>
  <c r="H1065" i="1"/>
  <c r="B213" i="9"/>
  <c r="G147" i="1"/>
  <c r="E291" i="4"/>
  <c r="D287" i="1" s="1"/>
  <c r="E413" i="4"/>
  <c r="D285" i="1"/>
  <c r="G285" i="1" s="1"/>
  <c r="B317" i="9"/>
  <c r="E316" i="9"/>
  <c r="F350" i="4"/>
  <c r="D408" i="4"/>
  <c r="C345" i="1"/>
  <c r="D1435" i="1"/>
  <c r="H9" i="3" s="1"/>
  <c r="I28" i="3"/>
  <c r="G1435" i="1" l="1"/>
  <c r="G1046" i="1"/>
  <c r="F290" i="4"/>
  <c r="H285" i="1"/>
  <c r="I9" i="3"/>
  <c r="K3" i="9"/>
  <c r="H345" i="1"/>
  <c r="G345" i="1"/>
  <c r="E640" i="4"/>
  <c r="F640" i="4" s="1"/>
  <c r="E415" i="4"/>
  <c r="D410" i="1" s="1"/>
  <c r="D408" i="1"/>
  <c r="G408" i="1" s="1"/>
  <c r="N3" i="9"/>
  <c r="I11" i="3"/>
  <c r="G1152" i="1"/>
  <c r="H1152" i="1"/>
  <c r="H286" i="1"/>
  <c r="G286" i="1"/>
  <c r="F408" i="4"/>
  <c r="C403" i="1"/>
  <c r="D639" i="4"/>
  <c r="D414" i="4"/>
  <c r="F412" i="4"/>
  <c r="C407" i="1"/>
  <c r="H1435" i="1"/>
  <c r="F635" i="4"/>
  <c r="C629" i="1"/>
  <c r="H287" i="1"/>
  <c r="G287" i="1"/>
  <c r="E641" i="4"/>
  <c r="D633" i="1"/>
  <c r="H293" i="1"/>
  <c r="G293" i="1"/>
  <c r="F407" i="4"/>
  <c r="C402" i="1"/>
  <c r="H8" i="3"/>
  <c r="H984" i="1"/>
  <c r="G984" i="1"/>
  <c r="E278" i="9"/>
  <c r="H408" i="1"/>
  <c r="D415" i="4"/>
  <c r="H414" i="1"/>
  <c r="G414" i="1"/>
  <c r="E414" i="4"/>
  <c r="D409" i="1" s="1"/>
  <c r="H630" i="1"/>
  <c r="G630" i="1"/>
  <c r="F413" i="4"/>
  <c r="D642" i="4"/>
  <c r="C634" i="1"/>
  <c r="C636" i="1" l="1"/>
  <c r="F415" i="4"/>
  <c r="C410" i="1"/>
  <c r="B278" i="9"/>
  <c r="E277" i="9"/>
  <c r="I8" i="3" s="1"/>
  <c r="H402" i="1"/>
  <c r="G402" i="1"/>
  <c r="H629" i="1"/>
  <c r="G629" i="1"/>
  <c r="D641" i="4"/>
  <c r="F639" i="4"/>
  <c r="C633" i="1"/>
  <c r="M3" i="9"/>
  <c r="D635" i="1"/>
  <c r="H407" i="1"/>
  <c r="G407" i="1"/>
  <c r="F414" i="4"/>
  <c r="C409" i="1"/>
  <c r="H403" i="1"/>
  <c r="G403" i="1"/>
  <c r="E642" i="4"/>
  <c r="D634" i="1"/>
  <c r="H634" i="1" s="1"/>
  <c r="E646" i="4" l="1"/>
  <c r="D636" i="1"/>
  <c r="H636" i="1" s="1"/>
  <c r="H409" i="1"/>
  <c r="G409" i="1"/>
  <c r="H633" i="1"/>
  <c r="G633" i="1"/>
  <c r="D645" i="4"/>
  <c r="F641" i="4"/>
  <c r="C635" i="1"/>
  <c r="F642" i="4"/>
  <c r="G634" i="1"/>
  <c r="E645" i="4"/>
  <c r="H410" i="1"/>
  <c r="G410" i="1"/>
  <c r="D646" i="4"/>
  <c r="G636" i="1" l="1"/>
  <c r="I18" i="3"/>
  <c r="D639" i="1"/>
  <c r="F646" i="4"/>
  <c r="H19" i="3"/>
  <c r="C640" i="1"/>
  <c r="H635" i="1"/>
  <c r="G635" i="1"/>
  <c r="H18" i="3"/>
  <c r="F645" i="4"/>
  <c r="C639" i="1"/>
  <c r="G276" i="9"/>
  <c r="E276" i="9" s="1"/>
  <c r="B276" i="9" s="1"/>
  <c r="I19" i="3"/>
  <c r="D640" i="1"/>
  <c r="H640" i="1" l="1"/>
  <c r="G640" i="1"/>
  <c r="H639" i="1"/>
  <c r="G639" i="1"/>
  <c r="H7" i="3"/>
  <c r="J3" i="9" l="1"/>
  <c r="G274" i="9" l="1"/>
  <c r="L272" i="9"/>
  <c r="H274" i="9"/>
  <c r="M272" i="9"/>
  <c r="H18" i="9"/>
  <c r="G17" i="9"/>
  <c r="L16" i="9"/>
  <c r="H15" i="9"/>
  <c r="G18" i="9"/>
  <c r="E18" i="9" s="1"/>
  <c r="B18" i="9" s="1"/>
  <c r="I17" i="9"/>
  <c r="G16" i="9"/>
  <c r="M15" i="9"/>
  <c r="I12" i="9"/>
  <c r="J11" i="9"/>
  <c r="K10" i="9"/>
  <c r="I8" i="9"/>
  <c r="J7" i="9"/>
  <c r="K6" i="9"/>
  <c r="K13" i="9"/>
  <c r="J12" i="9"/>
  <c r="I11" i="9"/>
  <c r="K9" i="9"/>
  <c r="J8" i="9"/>
  <c r="I7" i="9"/>
  <c r="K5" i="9"/>
  <c r="I6" i="9"/>
  <c r="J9" i="9"/>
  <c r="K12" i="9"/>
  <c r="L15" i="9"/>
  <c r="M16" i="9"/>
  <c r="J17" i="9"/>
  <c r="I13" i="9"/>
  <c r="K11" i="9"/>
  <c r="J10" i="9"/>
  <c r="I9" i="9"/>
  <c r="K7" i="9"/>
  <c r="J6" i="9"/>
  <c r="I5" i="9"/>
  <c r="J5" i="9"/>
  <c r="K8" i="9"/>
  <c r="J13" i="9"/>
  <c r="G15" i="9"/>
  <c r="E15" i="9" s="1"/>
  <c r="H16" i="9"/>
  <c r="H17" i="9"/>
  <c r="E5" i="9" l="1"/>
  <c r="E10" i="9"/>
  <c r="B10" i="9" s="1"/>
  <c r="E13" i="9"/>
  <c r="B13" i="9" s="1"/>
  <c r="E6" i="9"/>
  <c r="B6" i="9" s="1"/>
  <c r="B5" i="9"/>
  <c r="E8" i="9"/>
  <c r="B8" i="9" s="1"/>
  <c r="E17" i="9"/>
  <c r="B17" i="9" s="1"/>
  <c r="F272" i="9"/>
  <c r="E7" i="9"/>
  <c r="B7" i="9" s="1"/>
  <c r="E9" i="9"/>
  <c r="B9" i="9" s="1"/>
  <c r="F15" i="9"/>
  <c r="E11" i="9"/>
  <c r="B11" i="9" s="1"/>
  <c r="E12" i="9"/>
  <c r="B12" i="9" s="1"/>
  <c r="E16" i="9"/>
  <c r="F16" i="9"/>
  <c r="E274" i="9"/>
  <c r="B16" i="9" l="1"/>
  <c r="B274" i="9"/>
  <c r="E20" i="9"/>
  <c r="I7" i="3" s="1"/>
  <c r="F14" i="9"/>
  <c r="E4" i="9"/>
  <c r="E14" i="9"/>
  <c r="B272" i="9"/>
  <c r="F20" i="9"/>
  <c r="B15"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<sst xmlns="http://schemas.openxmlformats.org/spreadsheetml/2006/main" count="4369" uniqueCount="3421">
  <si>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</si>
  <si>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</si>
  <si>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</si>
  <si>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</si>
  <si>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</si>
  <si>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</si>
  <si>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</si>
  <si>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</si>
  <si>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</si>
  <si>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</si>
  <si>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</si>
  <si>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</si>
  <si>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</si>
  <si>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</si>
  <si>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</si>
  <si>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</si>
  <si>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</si>
  <si>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</si>
  <si>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</si>
  <si>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</si>
  <si>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</si>
  <si>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</si>
  <si>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</si>
  <si>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</si>
  <si>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</si>
  <si>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</si>
  <si>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</si>
  <si>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</si>
  <si>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</si>
  <si>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</si>
  <si>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</si>
  <si>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OSOBE KORČULA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</si>
  <si>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</si>
  <si>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</si>
  <si>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</si>
  <si>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</si>
  <si>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</si>
  <si>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</si>
  <si>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</si>
  <si>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</si>
  <si>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</si>
  <si>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</si>
  <si>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</si>
  <si>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</si>
  <si>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</si>
  <si>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</si>
  <si>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</si>
  <si>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</si>
  <si>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</si>
  <si>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7649 - DOM ZA STARIJE OSOBE KORČULA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</si>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</sst>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449374.08</v>
      </c>
      <c r="D2" s="6">
        <f>'PR-RAS'!E6</f>
        <v>484909.81</v>
      </c>
      <c r="E2" s="6">
        <v>0</v>
      </c>
      <c r="F2" s="6">
        <v>0</v>
      </c>
      <c r="G2" s="7">
        <f t="shared" ref="G2:G264" si="0">(B2/1000)*(C2*1+D2*2)</f>
        <v>1419.1937</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3185.35</v>
      </c>
      <c r="D46" s="1">
        <f>'PR-RAS'!E50</f>
        <v>5329.01</v>
      </c>
      <c r="E46" s="1">
        <v>0</v>
      </c>
      <c r="F46" s="1">
        <v>0</v>
      </c>
      <c r="G46" s="2">
        <f t="shared" si="0"/>
        <v>622.95164999999997</v>
      </c>
      <c r="H46" s="2">
        <f t="shared" si="1"/>
        <v>0.36000000000012733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3185.35</v>
      </c>
      <c r="D64" s="1">
        <f>'PR-RAS'!E68</f>
        <v>5329.01</v>
      </c>
      <c r="E64" s="1">
        <v>0</v>
      </c>
      <c r="F64" s="1">
        <v>0</v>
      </c>
      <c r="G64" s="2">
        <f t="shared" si="0"/>
        <v>872.13231000000007</v>
      </c>
      <c r="H64" s="2">
        <f t="shared" si="1"/>
        <v>0.36000000000012733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3185.35</v>
      </c>
      <c r="D65" s="1">
        <f>'PR-RAS'!E69</f>
        <v>5329.01</v>
      </c>
      <c r="E65" s="1">
        <v>0</v>
      </c>
      <c r="F65" s="1">
        <v>0</v>
      </c>
      <c r="G65" s="2">
        <f t="shared" si="0"/>
        <v>885.97568000000012</v>
      </c>
      <c r="H65" s="2">
        <f t="shared" si="1"/>
        <v>0.36000000000012733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0.01</v>
      </c>
      <c r="E78" s="1">
        <v>0</v>
      </c>
      <c r="F78" s="1">
        <v>0</v>
      </c>
      <c r="G78" s="2">
        <f t="shared" si="0"/>
        <v>4.62E-3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0.01</v>
      </c>
      <c r="E79" s="1">
        <v>0</v>
      </c>
      <c r="F79" s="1">
        <v>0</v>
      </c>
      <c r="G79" s="2">
        <f t="shared" si="0"/>
        <v>4.6800000000000001E-3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0.01</v>
      </c>
      <c r="E81" s="1">
        <v>0</v>
      </c>
      <c r="F81" s="1">
        <v>0</v>
      </c>
      <c r="G81" s="2">
        <f t="shared" si="0"/>
        <v>4.7999999999999996E-3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247106.97</v>
      </c>
      <c r="D102" s="1">
        <f>'PR-RAS'!E106</f>
        <v>286072.11</v>
      </c>
      <c r="E102" s="1">
        <v>0</v>
      </c>
      <c r="F102" s="1">
        <v>0</v>
      </c>
      <c r="G102" s="2">
        <f t="shared" si="0"/>
        <v>82744.370190000001</v>
      </c>
      <c r="H102" s="2">
        <f t="shared" si="1"/>
        <v>0.13999999998486601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247106.97</v>
      </c>
      <c r="D108" s="1">
        <f>'PR-RAS'!E112</f>
        <v>286072.11</v>
      </c>
      <c r="E108" s="1">
        <v>0</v>
      </c>
      <c r="F108" s="1">
        <v>0</v>
      </c>
      <c r="G108" s="2">
        <f t="shared" si="0"/>
        <v>87659.877329999988</v>
      </c>
      <c r="H108" s="2">
        <f t="shared" si="1"/>
        <v>0.13999999998486601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247106.97</v>
      </c>
      <c r="D113" s="1">
        <f>'PR-RAS'!E117</f>
        <v>286072.11</v>
      </c>
      <c r="E113" s="1">
        <v>0</v>
      </c>
      <c r="F113" s="1">
        <v>0</v>
      </c>
      <c r="G113" s="2">
        <f t="shared" si="0"/>
        <v>91756.133279999995</v>
      </c>
      <c r="H113" s="2">
        <f t="shared" si="1"/>
        <v>0.13999999998486601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53.09</v>
      </c>
      <c r="D120" s="1">
        <f>'PR-RAS'!E124</f>
        <v>150</v>
      </c>
      <c r="E120" s="1">
        <v>0</v>
      </c>
      <c r="F120" s="1">
        <v>0</v>
      </c>
      <c r="G120" s="2">
        <f t="shared" si="0"/>
        <v>42.017710000000001</v>
      </c>
      <c r="H120" s="2">
        <f t="shared" si="1"/>
        <v>9.0000000000003411E-2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53.09</v>
      </c>
      <c r="D124" s="1">
        <f>'PR-RAS'!E128</f>
        <v>150</v>
      </c>
      <c r="E124" s="1">
        <v>0</v>
      </c>
      <c r="F124" s="1">
        <v>0</v>
      </c>
      <c r="G124" s="2">
        <f t="shared" si="0"/>
        <v>43.430070000000001</v>
      </c>
      <c r="H124" s="2">
        <f t="shared" si="1"/>
        <v>9.0000000000003411E-2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53.09</v>
      </c>
      <c r="D125" s="1">
        <f>'PR-RAS'!E129</f>
        <v>150</v>
      </c>
      <c r="E125" s="1">
        <v>0</v>
      </c>
      <c r="F125" s="1">
        <v>0</v>
      </c>
      <c r="G125" s="2">
        <f t="shared" si="0"/>
        <v>43.783160000000002</v>
      </c>
      <c r="H125" s="2">
        <f t="shared" si="1"/>
        <v>9.0000000000003411E-2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199028.63</v>
      </c>
      <c r="D129" s="1">
        <f>'PR-RAS'!E133</f>
        <v>193358.68</v>
      </c>
      <c r="E129" s="1">
        <v>0</v>
      </c>
      <c r="F129" s="1">
        <v>0</v>
      </c>
      <c r="G129" s="2">
        <f t="shared" si="0"/>
        <v>74975.486720000001</v>
      </c>
      <c r="H129" s="2">
        <f t="shared" si="1"/>
        <v>0.69000000000232831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199028.63</v>
      </c>
      <c r="D130" s="1">
        <f>'PR-RAS'!E134</f>
        <v>193358.68</v>
      </c>
      <c r="E130" s="1">
        <v>0</v>
      </c>
      <c r="F130" s="1">
        <v>0</v>
      </c>
      <c r="G130" s="2">
        <f t="shared" si="0"/>
        <v>75561.232709999997</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183871.69</v>
      </c>
      <c r="D131" s="1">
        <f>'PR-RAS'!E135</f>
        <v>186905</v>
      </c>
      <c r="E131" s="1">
        <v>0</v>
      </c>
      <c r="F131" s="1">
        <v>0</v>
      </c>
      <c r="G131" s="2">
        <f t="shared" si="0"/>
        <v>72498.619699999996</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15156.94</v>
      </c>
      <c r="D132" s="1">
        <f>'PR-RAS'!E136</f>
        <v>6453.68</v>
      </c>
      <c r="E132" s="1">
        <v>0</v>
      </c>
      <c r="F132" s="1">
        <v>0</v>
      </c>
      <c r="G132" s="2">
        <f t="shared" si="0"/>
        <v>3676.4233000000004</v>
      </c>
      <c r="H132" s="2">
        <f t="shared" si="1"/>
        <v>0.37999999999919964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434914.51999999996</v>
      </c>
      <c r="D147" s="1">
        <f>'PR-RAS'!E151</f>
        <v>477493.88999999996</v>
      </c>
      <c r="E147" s="1">
        <v>0</v>
      </c>
      <c r="F147" s="1">
        <v>0</v>
      </c>
      <c r="G147" s="2">
        <f t="shared" si="0"/>
        <v>202925.73579999997</v>
      </c>
      <c r="H147" s="2">
        <f t="shared" si="1"/>
        <v>0.59000000008381903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269466.42</v>
      </c>
      <c r="D148" s="1">
        <f>'PR-RAS'!E152</f>
        <v>313001.14999999997</v>
      </c>
      <c r="E148" s="1">
        <v>0</v>
      </c>
      <c r="F148" s="1">
        <v>0</v>
      </c>
      <c r="G148" s="2">
        <f t="shared" si="0"/>
        <v>131633.90183999998</v>
      </c>
      <c r="H148" s="2">
        <f t="shared" si="1"/>
        <v>0.56999999994877726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220974.52000000002</v>
      </c>
      <c r="D149" s="1">
        <f>'PR-RAS'!E153</f>
        <v>255164.37</v>
      </c>
      <c r="E149" s="1">
        <v>0</v>
      </c>
      <c r="F149" s="1">
        <v>0</v>
      </c>
      <c r="G149" s="2">
        <f t="shared" si="0"/>
        <v>108232.88248</v>
      </c>
      <c r="H149" s="2">
        <f t="shared" si="1"/>
        <v>0.84999999997671694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125594.38</v>
      </c>
      <c r="D150" s="1">
        <f>'PR-RAS'!E154</f>
        <v>136633.04999999999</v>
      </c>
      <c r="E150" s="1">
        <v>0</v>
      </c>
      <c r="F150" s="1">
        <v>0</v>
      </c>
      <c r="G150" s="2">
        <f t="shared" si="0"/>
        <v>59430.211519999997</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95380.14</v>
      </c>
      <c r="D153" s="1">
        <f>'PR-RAS'!E157</f>
        <v>118531.32</v>
      </c>
      <c r="E153" s="1">
        <v>0</v>
      </c>
      <c r="F153" s="1">
        <v>0</v>
      </c>
      <c r="G153" s="2">
        <f t="shared" si="0"/>
        <v>50531.302560000004</v>
      </c>
      <c r="H153" s="2">
        <f t="shared" si="1"/>
        <v>0.46000000000640284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12116.83</v>
      </c>
      <c r="D154" s="1">
        <f>'PR-RAS'!E158</f>
        <v>15088.1</v>
      </c>
      <c r="E154" s="1">
        <v>0</v>
      </c>
      <c r="F154" s="1">
        <v>0</v>
      </c>
      <c r="G154" s="2">
        <f t="shared" si="0"/>
        <v>6470.8335899999993</v>
      </c>
      <c r="H154" s="2">
        <f t="shared" si="1"/>
        <v>0.27000000000043656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36375.07</v>
      </c>
      <c r="D155" s="1">
        <f>'PR-RAS'!E159</f>
        <v>42748.68</v>
      </c>
      <c r="E155" s="1">
        <v>0</v>
      </c>
      <c r="F155" s="1">
        <v>0</v>
      </c>
      <c r="G155" s="2">
        <f t="shared" si="0"/>
        <v>18768.354219999997</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36375.07</v>
      </c>
      <c r="D157" s="1">
        <f>'PR-RAS'!E161</f>
        <v>42748.68</v>
      </c>
      <c r="E157" s="1">
        <v>0</v>
      </c>
      <c r="F157" s="1">
        <v>0</v>
      </c>
      <c r="G157" s="2">
        <f t="shared" si="0"/>
        <v>19012.09908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162026.79</v>
      </c>
      <c r="D159" s="1">
        <f>'PR-RAS'!E163</f>
        <v>159846.84</v>
      </c>
      <c r="E159" s="1">
        <v>0</v>
      </c>
      <c r="F159" s="1">
        <v>0</v>
      </c>
      <c r="G159" s="2">
        <f t="shared" si="0"/>
        <v>76111.834260000003</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36140.820000000007</v>
      </c>
      <c r="D160" s="1">
        <f>'PR-RAS'!E164</f>
        <v>37330.720000000001</v>
      </c>
      <c r="E160" s="1">
        <v>0</v>
      </c>
      <c r="F160" s="1">
        <v>0</v>
      </c>
      <c r="G160" s="2">
        <f t="shared" si="0"/>
        <v>17617.559340000003</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185.41</v>
      </c>
      <c r="D161" s="1">
        <f>'PR-RAS'!E165</f>
        <v>250.63</v>
      </c>
      <c r="E161" s="1">
        <v>0</v>
      </c>
      <c r="F161" s="1">
        <v>0</v>
      </c>
      <c r="G161" s="2">
        <f t="shared" si="0"/>
        <v>109.8672</v>
      </c>
      <c r="H161" s="2">
        <f t="shared" si="1"/>
        <v>0.78000000000000114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35955.410000000003</v>
      </c>
      <c r="D162" s="1">
        <f>'PR-RAS'!E166</f>
        <v>36512.01</v>
      </c>
      <c r="E162" s="1">
        <v>0</v>
      </c>
      <c r="F162" s="1">
        <v>0</v>
      </c>
      <c r="G162" s="2">
        <f t="shared" si="0"/>
        <v>17545.688230000003</v>
      </c>
      <c r="H162" s="2">
        <f t="shared" si="1"/>
        <v>0.42000000000552973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568.08000000000004</v>
      </c>
      <c r="E163" s="1">
        <v>0</v>
      </c>
      <c r="F163" s="1">
        <v>0</v>
      </c>
      <c r="G163" s="2">
        <f t="shared" si="0"/>
        <v>184.05792000000002</v>
      </c>
      <c r="H163" s="2">
        <f t="shared" si="1"/>
        <v>8.0000000000040927E-2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90442.349999999991</v>
      </c>
      <c r="D165" s="1">
        <f>'PR-RAS'!E169</f>
        <v>88510.349999999991</v>
      </c>
      <c r="E165" s="1">
        <v>0</v>
      </c>
      <c r="F165" s="1">
        <v>0</v>
      </c>
      <c r="G165" s="2">
        <f t="shared" si="0"/>
        <v>43863.940199999997</v>
      </c>
      <c r="H165" s="2">
        <f t="shared" si="1"/>
        <v>0.6999999999825377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9614.23</v>
      </c>
      <c r="D166" s="1">
        <f>'PR-RAS'!E170</f>
        <v>9890.2800000000007</v>
      </c>
      <c r="E166" s="1">
        <v>0</v>
      </c>
      <c r="F166" s="1">
        <v>0</v>
      </c>
      <c r="G166" s="2">
        <f t="shared" si="0"/>
        <v>4850.1403500000006</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46326.14</v>
      </c>
      <c r="D167" s="1">
        <f>'PR-RAS'!E171</f>
        <v>55073.89</v>
      </c>
      <c r="E167" s="1">
        <v>0</v>
      </c>
      <c r="F167" s="1">
        <v>0</v>
      </c>
      <c r="G167" s="2">
        <f t="shared" si="0"/>
        <v>25974.670719999998</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31373.81</v>
      </c>
      <c r="D168" s="1">
        <f>'PR-RAS'!E172</f>
        <v>20431.330000000002</v>
      </c>
      <c r="E168" s="1">
        <v>0</v>
      </c>
      <c r="F168" s="1">
        <v>0</v>
      </c>
      <c r="G168" s="2">
        <f t="shared" si="0"/>
        <v>12063.49049</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1981.79</v>
      </c>
      <c r="D169" s="1">
        <f>'PR-RAS'!E173</f>
        <v>1502.73</v>
      </c>
      <c r="E169" s="1">
        <v>0</v>
      </c>
      <c r="F169" s="1">
        <v>0</v>
      </c>
      <c r="G169" s="2">
        <f t="shared" si="0"/>
        <v>837.85800000000006</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1146.3800000000001</v>
      </c>
      <c r="D170" s="1">
        <f>'PR-RAS'!E174</f>
        <v>1612.12</v>
      </c>
      <c r="E170" s="1">
        <v>0</v>
      </c>
      <c r="F170" s="1">
        <v>0</v>
      </c>
      <c r="G170" s="2">
        <f t="shared" si="0"/>
        <v>738.63477999999998</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34467.360000000001</v>
      </c>
      <c r="D173" s="1">
        <f>'PR-RAS'!E177</f>
        <v>32977.71</v>
      </c>
      <c r="E173" s="1">
        <v>0</v>
      </c>
      <c r="F173" s="1">
        <v>0</v>
      </c>
      <c r="G173" s="2">
        <f t="shared" si="0"/>
        <v>17272.718159999997</v>
      </c>
      <c r="H173" s="2">
        <f t="shared" si="1"/>
        <v>0.65000000000145519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2613.69</v>
      </c>
      <c r="D174" s="1">
        <f>'PR-RAS'!E178</f>
        <v>3385.32</v>
      </c>
      <c r="E174" s="1">
        <v>0</v>
      </c>
      <c r="F174" s="1">
        <v>0</v>
      </c>
      <c r="G174" s="2">
        <f t="shared" si="0"/>
        <v>1623.4890899999998</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11944.29</v>
      </c>
      <c r="D175" s="1">
        <f>'PR-RAS'!E179</f>
        <v>5938.38</v>
      </c>
      <c r="E175" s="1">
        <v>0</v>
      </c>
      <c r="F175" s="1">
        <v>0</v>
      </c>
      <c r="G175" s="2">
        <f t="shared" si="0"/>
        <v>4144.8627000000006</v>
      </c>
      <c r="H175" s="2">
        <f t="shared" si="1"/>
        <v>0.67000000000098225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1450.96</v>
      </c>
      <c r="D176" s="1">
        <f>'PR-RAS'!E180</f>
        <v>1681.87</v>
      </c>
      <c r="E176" s="1">
        <v>0</v>
      </c>
      <c r="F176" s="1">
        <v>0</v>
      </c>
      <c r="G176" s="2">
        <f t="shared" si="0"/>
        <v>842.57249999999988</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7839.87</v>
      </c>
      <c r="D177" s="1">
        <f>'PR-RAS'!E181</f>
        <v>7300.69</v>
      </c>
      <c r="E177" s="1">
        <v>0</v>
      </c>
      <c r="F177" s="1">
        <v>0</v>
      </c>
      <c r="G177" s="2">
        <f t="shared" si="0"/>
        <v>3949.66</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777.72</v>
      </c>
      <c r="D179" s="1">
        <f>'PR-RAS'!E183</f>
        <v>771.51</v>
      </c>
      <c r="E179" s="1">
        <v>0</v>
      </c>
      <c r="F179" s="1">
        <v>0</v>
      </c>
      <c r="G179" s="2">
        <f t="shared" si="0"/>
        <v>413.09171999999995</v>
      </c>
      <c r="H179" s="2">
        <f t="shared" si="1"/>
        <v>0.76999999999998181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7015.59</v>
      </c>
      <c r="D181" s="1">
        <f>'PR-RAS'!E185</f>
        <v>4868.09</v>
      </c>
      <c r="E181" s="1">
        <v>0</v>
      </c>
      <c r="F181" s="1">
        <v>0</v>
      </c>
      <c r="G181" s="2">
        <f t="shared" si="0"/>
        <v>3015.3186000000001</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2825.24</v>
      </c>
      <c r="D182" s="1">
        <f>'PR-RAS'!E186</f>
        <v>9031.85</v>
      </c>
      <c r="E182" s="1">
        <v>0</v>
      </c>
      <c r="F182" s="1">
        <v>0</v>
      </c>
      <c r="G182" s="2">
        <f t="shared" si="0"/>
        <v>3780.8981400000002</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976.26</v>
      </c>
      <c r="D184" s="1">
        <f>'PR-RAS'!E188</f>
        <v>1028.06</v>
      </c>
      <c r="E184" s="1">
        <v>0</v>
      </c>
      <c r="F184" s="1">
        <v>0</v>
      </c>
      <c r="G184" s="2">
        <f t="shared" si="0"/>
        <v>554.92553999999996</v>
      </c>
      <c r="H184" s="2">
        <f t="shared" si="1"/>
        <v>0.31999999999993634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976.26</v>
      </c>
      <c r="D186" s="1">
        <f>'PR-RAS'!E190</f>
        <v>1028.06</v>
      </c>
      <c r="E186" s="1">
        <v>0</v>
      </c>
      <c r="F186" s="1">
        <v>0</v>
      </c>
      <c r="G186" s="2">
        <f t="shared" si="0"/>
        <v>560.99030000000005</v>
      </c>
      <c r="H186" s="2">
        <f t="shared" si="1"/>
        <v>0.31999999999993634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2186.9899999999998</v>
      </c>
      <c r="D192" s="1">
        <f>'PR-RAS'!E196</f>
        <v>2270.2200000000003</v>
      </c>
      <c r="E192" s="1">
        <v>0</v>
      </c>
      <c r="F192" s="1">
        <v>0</v>
      </c>
      <c r="G192" s="2">
        <f t="shared" si="0"/>
        <v>1284.93913</v>
      </c>
      <c r="H192" s="2">
        <f t="shared" si="1"/>
        <v>0.23000000000047294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2186.9899999999998</v>
      </c>
      <c r="D206" s="1">
        <f>'PR-RAS'!E210</f>
        <v>2270.2200000000003</v>
      </c>
      <c r="E206" s="1">
        <v>0</v>
      </c>
      <c r="F206" s="1">
        <v>0</v>
      </c>
      <c r="G206" s="2">
        <f t="shared" si="0"/>
        <v>1379.1231499999999</v>
      </c>
      <c r="H206" s="2">
        <f t="shared" si="1"/>
        <v>0.23000000000047294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2186.9899999999998</v>
      </c>
      <c r="D207" s="1">
        <f>'PR-RAS'!E211</f>
        <v>2248.8200000000002</v>
      </c>
      <c r="E207" s="1">
        <v>0</v>
      </c>
      <c r="F207" s="1">
        <v>0</v>
      </c>
      <c r="G207" s="2">
        <f t="shared" si="0"/>
        <v>1377.03378</v>
      </c>
      <c r="H207" s="2">
        <f t="shared" si="1"/>
        <v>0.19000000000005457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21.4</v>
      </c>
      <c r="E208" s="1">
        <v>0</v>
      </c>
      <c r="F208" s="1">
        <v>0</v>
      </c>
      <c r="G208" s="2">
        <f t="shared" si="0"/>
        <v>8.8595999999999986</v>
      </c>
      <c r="H208" s="2">
        <f t="shared" si="1"/>
        <v>0.39999999999999858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1234.32</v>
      </c>
      <c r="D248" s="1">
        <f>'PR-RAS'!E252</f>
        <v>2375.6799999999998</v>
      </c>
      <c r="E248" s="1">
        <v>0</v>
      </c>
      <c r="F248" s="1">
        <v>0</v>
      </c>
      <c r="G248" s="2">
        <f t="shared" si="0"/>
        <v>1478.4629599999998</v>
      </c>
      <c r="H248" s="2">
        <f t="shared" si="1"/>
        <v>0.64000000000010004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1234.32</v>
      </c>
      <c r="D255" s="1">
        <f>'PR-RAS'!E259</f>
        <v>2375.6799999999998</v>
      </c>
      <c r="E255" s="1">
        <v>0</v>
      </c>
      <c r="F255" s="1">
        <v>0</v>
      </c>
      <c r="G255" s="2">
        <f t="shared" si="0"/>
        <v>1520.3627199999999</v>
      </c>
      <c r="H255" s="2">
        <f t="shared" si="1"/>
        <v>0.64000000000010004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1181.23</v>
      </c>
      <c r="D256" s="1">
        <f>'PR-RAS'!E260</f>
        <v>2375.6799999999998</v>
      </c>
      <c r="E256" s="1">
        <v>0</v>
      </c>
      <c r="F256" s="1">
        <v>0</v>
      </c>
      <c r="G256" s="2">
        <f t="shared" si="0"/>
        <v>1512.8104500000002</v>
      </c>
      <c r="H256" s="2">
        <f t="shared" si="1"/>
        <v>0.5500000000001819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53.09</v>
      </c>
      <c r="D257" s="1">
        <f>'PR-RAS'!E261</f>
        <v>0</v>
      </c>
      <c r="E257" s="1">
        <v>0</v>
      </c>
      <c r="F257" s="1">
        <v>0</v>
      </c>
      <c r="G257" s="2">
        <f t="shared" si="0"/>
        <v>13.591040000000001</v>
      </c>
      <c r="H257" s="2">
        <f t="shared" si="1"/>
        <v>9.0000000000003411E-2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434914.51999999996</v>
      </c>
      <c r="D285" s="1">
        <f>'PR-RAS'!E289</f>
        <v>477493.88999999996</v>
      </c>
      <c r="E285" s="1">
        <v>0</v>
      </c>
      <c r="F285" s="1">
        <v>0</v>
      </c>
      <c r="G285" s="2">
        <f t="shared" si="8"/>
        <v>394732.25319999992</v>
      </c>
      <c r="H285" s="2">
        <f t="shared" si="9"/>
        <v>0.59000000008381903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14459.560000000056</v>
      </c>
      <c r="D286" s="1">
        <f>'PR-RAS'!E290</f>
        <v>7415.9200000000419</v>
      </c>
      <c r="E286" s="1">
        <v>0</v>
      </c>
      <c r="F286" s="1">
        <v>0</v>
      </c>
      <c r="G286" s="2">
        <f t="shared" si="8"/>
        <v>8348.0490000000391</v>
      </c>
      <c r="H286" s="2">
        <f t="shared" si="9"/>
        <v>0.51999999990221113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1873.07</v>
      </c>
      <c r="D288" s="1">
        <f>'PR-RAS'!E292</f>
        <v>1175.69</v>
      </c>
      <c r="E288" s="1">
        <v>0</v>
      </c>
      <c r="F288" s="1">
        <v>0</v>
      </c>
      <c r="G288" s="2">
        <f t="shared" si="8"/>
        <v>1212.4171499999998</v>
      </c>
      <c r="H288" s="2">
        <f t="shared" si="9"/>
        <v>0.37999999999988177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5599.89</v>
      </c>
      <c r="D290" s="1">
        <f>'PR-RAS'!E294</f>
        <v>4304.33</v>
      </c>
      <c r="E290" s="1">
        <v>0</v>
      </c>
      <c r="F290" s="1">
        <v>0</v>
      </c>
      <c r="G290" s="2">
        <f t="shared" si="8"/>
        <v>4106.2709499999992</v>
      </c>
      <c r="H290" s="2">
        <f t="shared" si="9"/>
        <v>0.43999999999959982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15156.939999999999</v>
      </c>
      <c r="D345" s="1">
        <f>'PR-RAS'!E350</f>
        <v>6453.68</v>
      </c>
      <c r="E345" s="1">
        <v>0</v>
      </c>
      <c r="F345" s="1">
        <v>0</v>
      </c>
      <c r="G345" s="2">
        <f t="shared" si="8"/>
        <v>9654.1191999999992</v>
      </c>
      <c r="H345" s="2">
        <f t="shared" si="9"/>
        <v>0.38000000000101863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6490.1399999999994</v>
      </c>
      <c r="D358" s="1">
        <f>'PR-RAS'!E363</f>
        <v>2546.1799999999998</v>
      </c>
      <c r="E358" s="1">
        <v>0</v>
      </c>
      <c r="F358" s="1">
        <v>0</v>
      </c>
      <c r="G358" s="2">
        <f t="shared" si="8"/>
        <v>4134.9524999999994</v>
      </c>
      <c r="H358" s="2">
        <f t="shared" si="9"/>
        <v>0.31999999999925421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6490.1399999999994</v>
      </c>
      <c r="D364" s="1">
        <f>'PR-RAS'!E369</f>
        <v>2546.1799999999998</v>
      </c>
      <c r="E364" s="1">
        <v>0</v>
      </c>
      <c r="F364" s="1">
        <v>0</v>
      </c>
      <c r="G364" s="2">
        <f t="shared" si="8"/>
        <v>4204.4475000000002</v>
      </c>
      <c r="H364" s="2">
        <f t="shared" si="9"/>
        <v>0.31999999999925421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2641.18</v>
      </c>
      <c r="D368" s="1">
        <f>'PR-RAS'!E373</f>
        <v>2546.1799999999998</v>
      </c>
      <c r="E368" s="1">
        <v>0</v>
      </c>
      <c r="F368" s="1">
        <v>0</v>
      </c>
      <c r="G368" s="2">
        <f t="shared" si="8"/>
        <v>2838.2091799999994</v>
      </c>
      <c r="H368" s="2">
        <f t="shared" si="9"/>
        <v>0.35999999999967258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3848.96</v>
      </c>
      <c r="D371" s="1">
        <f>'PR-RAS'!E376</f>
        <v>0</v>
      </c>
      <c r="E371" s="1">
        <v>0</v>
      </c>
      <c r="F371" s="1">
        <v>0</v>
      </c>
      <c r="G371" s="2">
        <f t="shared" si="8"/>
        <v>1424.1152</v>
      </c>
      <c r="H371" s="2">
        <f t="shared" si="9"/>
        <v>3.999999999996362E-2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8666.7999999999993</v>
      </c>
      <c r="D397" s="1">
        <f>'PR-RAS'!E402</f>
        <v>3907.5</v>
      </c>
      <c r="E397" s="1">
        <v>0</v>
      </c>
      <c r="F397" s="1">
        <v>0</v>
      </c>
      <c r="G397" s="2">
        <f t="shared" si="8"/>
        <v>6526.7928000000002</v>
      </c>
      <c r="H397" s="2">
        <f t="shared" si="9"/>
        <v>0.7000000000007276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8666.7999999999993</v>
      </c>
      <c r="D398" s="1">
        <f>'PR-RAS'!E403</f>
        <v>3907.5</v>
      </c>
      <c r="E398" s="1">
        <v>0</v>
      </c>
      <c r="F398" s="1">
        <v>0</v>
      </c>
      <c r="G398" s="2">
        <f t="shared" si="8"/>
        <v>6543.2745999999997</v>
      </c>
      <c r="H398" s="2">
        <f t="shared" si="9"/>
        <v>0.7000000000007276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15156.939999999999</v>
      </c>
      <c r="D403" s="1">
        <f>'PR-RAS'!E408</f>
        <v>6453.68</v>
      </c>
      <c r="E403" s="1">
        <v>0</v>
      </c>
      <c r="F403" s="1">
        <v>0</v>
      </c>
      <c r="G403" s="2">
        <f t="shared" si="8"/>
        <v>11281.848600000001</v>
      </c>
      <c r="H403" s="2">
        <f t="shared" si="9"/>
        <v>0.38000000000101863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449374.08</v>
      </c>
      <c r="D407" s="1">
        <f>'PR-RAS'!E412</f>
        <v>484909.81</v>
      </c>
      <c r="E407" s="1">
        <v>0</v>
      </c>
      <c r="F407" s="1">
        <v>0</v>
      </c>
      <c r="G407" s="2">
        <f t="shared" si="8"/>
        <v>576192.6422</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450071.45999999996</v>
      </c>
      <c r="D408" s="1">
        <f>'PR-RAS'!E413</f>
        <v>483947.56999999995</v>
      </c>
      <c r="E408" s="1">
        <v>0</v>
      </c>
      <c r="F408" s="1">
        <v>0</v>
      </c>
      <c r="G408" s="2">
        <f t="shared" si="8"/>
        <v>577112.40619999985</v>
      </c>
      <c r="H408" s="2">
        <f t="shared" si="9"/>
        <v>0.89000000001396984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962.24000000004889</v>
      </c>
      <c r="E409" s="1">
        <v>0</v>
      </c>
      <c r="F409" s="1">
        <v>0</v>
      </c>
      <c r="G409" s="2">
        <f t="shared" si="8"/>
        <v>785.18784000003984</v>
      </c>
      <c r="H409" s="2">
        <f t="shared" si="9"/>
        <v>0.24000000004889444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697.37999999994645</v>
      </c>
      <c r="D410" s="1">
        <f>'PR-RAS'!E415</f>
        <v>0</v>
      </c>
      <c r="E410" s="1">
        <v>0</v>
      </c>
      <c r="F410" s="1">
        <v>0</v>
      </c>
      <c r="G410" s="2">
        <f t="shared" si="8"/>
        <v>285.22841999997809</v>
      </c>
      <c r="H410" s="2">
        <f t="shared" si="9"/>
        <v>0.37999999994644895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1873.07</v>
      </c>
      <c r="D411" s="1">
        <f>'PR-RAS'!E416</f>
        <v>1175.69</v>
      </c>
      <c r="E411" s="1">
        <v>0</v>
      </c>
      <c r="F411" s="1">
        <v>0</v>
      </c>
      <c r="G411" s="2">
        <f t="shared" si="8"/>
        <v>1732.0244999999998</v>
      </c>
      <c r="H411" s="2">
        <f t="shared" si="9"/>
        <v>0.37999999999988177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5599.89</v>
      </c>
      <c r="D413" s="1">
        <f>'PR-RAS'!E418</f>
        <v>4304.33</v>
      </c>
      <c r="E413" s="1">
        <v>0</v>
      </c>
      <c r="F413" s="1">
        <v>0</v>
      </c>
      <c r="G413" s="2">
        <f t="shared" si="8"/>
        <v>5853.922599999999</v>
      </c>
      <c r="H413" s="2">
        <f t="shared" si="9"/>
        <v>0.43999999999959982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449374.08</v>
      </c>
      <c r="D633" s="1">
        <f>'PR-RAS'!E639</f>
        <v>484909.81</v>
      </c>
      <c r="E633" s="1">
        <v>0</v>
      </c>
      <c r="F633" s="1">
        <v>0</v>
      </c>
      <c r="G633" s="2">
        <f t="shared" si="10"/>
        <v>896930.41839999997</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450071.45999999996</v>
      </c>
      <c r="D634" s="1">
        <f>'PR-RAS'!E640</f>
        <v>483947.56999999995</v>
      </c>
      <c r="E634" s="1">
        <v>0</v>
      </c>
      <c r="F634" s="1">
        <v>0</v>
      </c>
      <c r="G634" s="2">
        <f t="shared" si="10"/>
        <v>897572.85779999988</v>
      </c>
      <c r="H634" s="2">
        <f t="shared" si="11"/>
        <v>0.89000000001396984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962.24000000004889</v>
      </c>
      <c r="E635" s="1">
        <v>0</v>
      </c>
      <c r="F635" s="1">
        <v>0</v>
      </c>
      <c r="G635" s="2">
        <f t="shared" si="10"/>
        <v>1220.1203200000621</v>
      </c>
      <c r="H635" s="2">
        <f t="shared" si="11"/>
        <v>0.24000000004889444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697.37999999994645</v>
      </c>
      <c r="D636" s="1">
        <f>'PR-RAS'!E642</f>
        <v>0</v>
      </c>
      <c r="E636" s="1">
        <v>0</v>
      </c>
      <c r="F636" s="1">
        <v>0</v>
      </c>
      <c r="G636" s="2">
        <f t="shared" si="10"/>
        <v>442.836299999966</v>
      </c>
      <c r="H636" s="2">
        <f t="shared" si="11"/>
        <v>0.37999999994644895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1873.07</v>
      </c>
      <c r="D637" s="1">
        <f>'PR-RAS'!E643</f>
        <v>1175.69</v>
      </c>
      <c r="E637" s="1">
        <v>0</v>
      </c>
      <c r="F637" s="1">
        <v>0</v>
      </c>
      <c r="G637" s="2">
        <f t="shared" si="10"/>
        <v>2686.7501999999999</v>
      </c>
      <c r="H637" s="2">
        <f t="shared" si="11"/>
        <v>0.37999999999988177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1175.6900000000535</v>
      </c>
      <c r="D639" s="1">
        <f>'PR-RAS'!E645</f>
        <v>2137.9300000000489</v>
      </c>
      <c r="E639" s="1">
        <v>0</v>
      </c>
      <c r="F639" s="1">
        <v>0</v>
      </c>
      <c r="G639" s="2">
        <f t="shared" si="10"/>
        <v>3478.0889000000966</v>
      </c>
      <c r="H639" s="2">
        <f t="shared" si="11"/>
        <v>0.37999999989756361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30648.94</v>
      </c>
      <c r="D641" s="1">
        <f>'PR-RAS'!E647</f>
        <v>32875.980000000003</v>
      </c>
      <c r="E641" s="1">
        <v>0</v>
      </c>
      <c r="F641" s="1">
        <v>0</v>
      </c>
      <c r="G641" s="2">
        <f t="shared" si="10"/>
        <v>61696.576000000008</v>
      </c>
      <c r="H641" s="2">
        <f t="shared" si="11"/>
        <v>7.9999999998108251E-2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25757.43</v>
      </c>
      <c r="D642" s="1">
        <f>'PR-RAS'!E649</f>
        <v>17286.11</v>
      </c>
      <c r="E642" s="1">
        <v>0</v>
      </c>
      <c r="F642" s="1">
        <v>0</v>
      </c>
      <c r="G642" s="2">
        <f t="shared" si="10"/>
        <v>38671.305650000002</v>
      </c>
      <c r="H642" s="2">
        <f t="shared" si="11"/>
        <v>0.54000000000087311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467459.66</v>
      </c>
      <c r="D643" s="1">
        <f>'PR-RAS'!E650</f>
        <v>508668.29</v>
      </c>
      <c r="E643" s="1">
        <v>0</v>
      </c>
      <c r="F643" s="1">
        <v>0</v>
      </c>
      <c r="G643" s="2">
        <f t="shared" si="10"/>
        <v>953239.18608000001</v>
      </c>
      <c r="H643" s="2">
        <f t="shared" si="11"/>
        <v>0.63000000000465661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475930.98</v>
      </c>
      <c r="D644" s="1">
        <f>'PR-RAS'!E651</f>
        <v>506562.5</v>
      </c>
      <c r="E644" s="1">
        <v>0</v>
      </c>
      <c r="F644" s="1">
        <v>0</v>
      </c>
      <c r="G644" s="2">
        <f t="shared" si="10"/>
        <v>957462.99514000001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17286.109999999986</v>
      </c>
      <c r="D645" s="1">
        <f>'PR-RAS'!E652</f>
        <v>19391.900000000023</v>
      </c>
      <c r="E645" s="1">
        <v>0</v>
      </c>
      <c r="F645" s="1">
        <v>0</v>
      </c>
      <c r="G645" s="2">
        <f t="shared" si="10"/>
        <v>36109.022040000025</v>
      </c>
      <c r="H645" s="2">
        <f t="shared" si="11"/>
        <v>0.2099999999627471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19</v>
      </c>
      <c r="E647" s="1">
        <v>0</v>
      </c>
      <c r="F647" s="1">
        <v>0</v>
      </c>
      <c r="G647" s="2">
        <f t="shared" si="10"/>
        <v>36.822000000000003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17</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3185.35</v>
      </c>
      <c r="D668" s="1">
        <f>'PR-RAS'!E675</f>
        <v>5329.01</v>
      </c>
      <c r="E668" s="1">
        <v>0</v>
      </c>
      <c r="F668" s="1">
        <v>0</v>
      </c>
      <c r="G668" s="2">
        <f t="shared" si="10"/>
        <v>9233.5277900000019</v>
      </c>
      <c r="H668" s="2">
        <f t="shared" si="11"/>
        <v>0.36000000000012733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247106.97</v>
      </c>
      <c r="D703" s="1">
        <f>'PR-RAS'!E710</f>
        <v>286072.11</v>
      </c>
      <c r="E703" s="1">
        <v>0</v>
      </c>
      <c r="F703" s="1">
        <v>0</v>
      </c>
      <c r="G703" s="2">
        <f t="shared" si="10"/>
        <v>575114.33537999995</v>
      </c>
      <c r="H703" s="2">
        <f t="shared" si="11"/>
        <v>0.13999999998486601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1879.18</v>
      </c>
      <c r="E709" s="1">
        <v>0</v>
      </c>
      <c r="F709" s="1">
        <v>0</v>
      </c>
      <c r="G709" s="2">
        <f t="shared" si="10"/>
        <v>2660.9188800000002</v>
      </c>
      <c r="H709" s="2">
        <f t="shared" si="11"/>
        <v>0.18000000000006366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1871.3</v>
      </c>
      <c r="D710" s="1">
        <f>'PR-RAS'!E717</f>
        <v>935.64</v>
      </c>
      <c r="E710" s="1">
        <v>0</v>
      </c>
      <c r="F710" s="1">
        <v>0</v>
      </c>
      <c r="G710" s="2">
        <f t="shared" si="10"/>
        <v>2653.4892199999999</v>
      </c>
      <c r="H710" s="2">
        <f t="shared" si="11"/>
        <v>0.65999999999996817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35955.410000000003</v>
      </c>
      <c r="D711" s="1">
        <f>'PR-RAS'!E718</f>
        <v>36512.01</v>
      </c>
      <c r="E711" s="1">
        <v>0</v>
      </c>
      <c r="F711" s="1">
        <v>0</v>
      </c>
      <c r="G711" s="2">
        <f t="shared" si="10"/>
        <v>77375.395300000004</v>
      </c>
      <c r="H711" s="2">
        <f t="shared" si="11"/>
        <v>0.42000000000552973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481.78</v>
      </c>
      <c r="D713" s="1">
        <f>'PR-RAS'!E720</f>
        <v>483.79</v>
      </c>
      <c r="E713" s="1">
        <v>0</v>
      </c>
      <c r="F713" s="1">
        <v>0</v>
      </c>
      <c r="G713" s="2">
        <f t="shared" si="10"/>
        <v>1031.9443200000001</v>
      </c>
      <c r="H713" s="2">
        <f t="shared" si="11"/>
        <v>0.43000000000000682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1181.23</v>
      </c>
      <c r="D809" s="1">
        <f>'PR-RAS'!E816</f>
        <v>2375.6799999999998</v>
      </c>
      <c r="E809" s="1">
        <v>0</v>
      </c>
      <c r="F809" s="1">
        <v>0</v>
      </c>
      <c r="G809" s="2">
        <f t="shared" si="10"/>
        <v>4793.5327200000002</v>
      </c>
      <c r="H809" s="2">
        <f t="shared" si="11"/>
        <v>0.5500000000001819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53.09</v>
      </c>
      <c r="D821" s="1">
        <f>'PR-RAS'!E828</f>
        <v>0</v>
      </c>
      <c r="E821" s="1">
        <v>0</v>
      </c>
      <c r="F821" s="1">
        <v>0</v>
      </c>
      <c r="G821" s="2">
        <f t="shared" si="18"/>
        <v>43.533799999999999</v>
      </c>
      <c r="H821" s="2">
        <f t="shared" si="19"/>
        <v>9.0000000000003411E-2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147777.16</v>
      </c>
      <c r="D984" s="6">
        <f>BILANCA!E6</f>
        <v>150421.93000000005</v>
      </c>
      <c r="E984" s="6">
        <v>0</v>
      </c>
      <c r="F984" s="6">
        <v>0</v>
      </c>
      <c r="G984" s="7">
        <f t="shared" ref="G984:G1241" si="22">B984/1000*C984+B984/500*D984</f>
        <v>448.62102000000016</v>
      </c>
      <c r="H984" s="7">
        <f t="shared" si="19"/>
        <v>0.22999999995226972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94113.800000000017</v>
      </c>
      <c r="D985" s="1">
        <f>BILANCA!E7</f>
        <v>92787.740000000034</v>
      </c>
      <c r="E985" s="1">
        <v>0</v>
      </c>
      <c r="F985" s="1">
        <v>0</v>
      </c>
      <c r="G985" s="2">
        <f t="shared" si="22"/>
        <v>559.37856000000022</v>
      </c>
      <c r="H985" s="2">
        <f t="shared" si="19"/>
        <v>0.45999999994819518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325.04000000000002</v>
      </c>
      <c r="D986" s="1">
        <f>BILANCA!E8</f>
        <v>325.04000000000002</v>
      </c>
      <c r="E986" s="1">
        <v>0</v>
      </c>
      <c r="F986" s="1">
        <v>0</v>
      </c>
      <c r="G986" s="2">
        <f t="shared" si="22"/>
        <v>2.9253600000000004</v>
      </c>
      <c r="H986" s="2">
        <f t="shared" si="19"/>
        <v>8.0000000000040927E-2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244.08</v>
      </c>
      <c r="D987" s="1">
        <f>BILANCA!E9</f>
        <v>244.08</v>
      </c>
      <c r="E987" s="1">
        <v>0</v>
      </c>
      <c r="F987" s="1">
        <v>0</v>
      </c>
      <c r="G987" s="2">
        <f t="shared" si="22"/>
        <v>2.92896</v>
      </c>
      <c r="H987" s="2">
        <f t="shared" si="19"/>
        <v>0.16000000000002501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80.959999999999994</v>
      </c>
      <c r="D988" s="1">
        <f>BILANCA!E10</f>
        <v>80.959999999999994</v>
      </c>
      <c r="E988" s="1">
        <v>0</v>
      </c>
      <c r="F988" s="1">
        <v>0</v>
      </c>
      <c r="G988" s="2">
        <f t="shared" si="22"/>
        <v>1.2143999999999999</v>
      </c>
      <c r="H988" s="2">
        <f t="shared" si="19"/>
        <v>8.0000000000012506E-2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93788.760000000024</v>
      </c>
      <c r="D990" s="1">
        <f>BILANCA!E12</f>
        <v>92462.700000000041</v>
      </c>
      <c r="E990" s="1">
        <v>0</v>
      </c>
      <c r="F990" s="1">
        <v>0</v>
      </c>
      <c r="G990" s="2">
        <f t="shared" si="22"/>
        <v>1950.9991200000009</v>
      </c>
      <c r="H990" s="2">
        <f t="shared" si="19"/>
        <v>0.5399999999353895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71384.87000000001</v>
      </c>
      <c r="D991" s="1">
        <f>BILANCA!E13</f>
        <v>73524.710000000021</v>
      </c>
      <c r="E991" s="1">
        <v>0</v>
      </c>
      <c r="F991" s="1">
        <v>0</v>
      </c>
      <c r="G991" s="2">
        <f t="shared" si="22"/>
        <v>1747.4743200000005</v>
      </c>
      <c r="H991" s="2">
        <f t="shared" si="19"/>
        <v>0.41999999996914994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140761.39000000001</v>
      </c>
      <c r="D993" s="1">
        <f>BILANCA!E15</f>
        <v>144668.89000000001</v>
      </c>
      <c r="E993" s="1">
        <v>0</v>
      </c>
      <c r="F993" s="1">
        <v>0</v>
      </c>
      <c r="G993" s="2">
        <f t="shared" si="22"/>
        <v>4300.9917000000005</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69376.52</v>
      </c>
      <c r="D996" s="1">
        <f>BILANCA!E18</f>
        <v>71144.179999999993</v>
      </c>
      <c r="E996" s="1">
        <v>0</v>
      </c>
      <c r="F996" s="1">
        <v>0</v>
      </c>
      <c r="G996" s="2">
        <f t="shared" si="22"/>
        <v>2751.6434399999998</v>
      </c>
      <c r="H996" s="2">
        <f t="shared" si="19"/>
        <v>0.65999999998894054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22403.890000000014</v>
      </c>
      <c r="D997" s="1">
        <f>BILANCA!E19</f>
        <v>18937.99000000002</v>
      </c>
      <c r="E997" s="1">
        <v>0</v>
      </c>
      <c r="F997" s="1">
        <v>0</v>
      </c>
      <c r="G997" s="2">
        <f t="shared" si="22"/>
        <v>843.9181800000008</v>
      </c>
      <c r="H997" s="2">
        <f t="shared" si="19"/>
        <v>0.11999999996623956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16449.669999999998</v>
      </c>
      <c r="D998" s="1">
        <f>BILANCA!E20</f>
        <v>16449.669999999998</v>
      </c>
      <c r="E998" s="1">
        <v>0</v>
      </c>
      <c r="F998" s="1">
        <v>0</v>
      </c>
      <c r="G998" s="2">
        <f t="shared" si="22"/>
        <v>740.23514999999986</v>
      </c>
      <c r="H998" s="2">
        <f t="shared" si="19"/>
        <v>0.66000000000349246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1394.52</v>
      </c>
      <c r="D999" s="1">
        <f>BILANCA!E21</f>
        <v>1394.52</v>
      </c>
      <c r="E999" s="1">
        <v>0</v>
      </c>
      <c r="F999" s="1">
        <v>0</v>
      </c>
      <c r="G999" s="2">
        <f t="shared" si="22"/>
        <v>66.936959999999999</v>
      </c>
      <c r="H999" s="2">
        <f t="shared" si="19"/>
        <v>0.96000000000003638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13219.36</v>
      </c>
      <c r="D1000" s="1">
        <f>BILANCA!E22</f>
        <v>13219.36</v>
      </c>
      <c r="E1000" s="1">
        <v>0</v>
      </c>
      <c r="F1000" s="1">
        <v>0</v>
      </c>
      <c r="G1000" s="2">
        <f t="shared" si="22"/>
        <v>674.18736000000013</v>
      </c>
      <c r="H1000" s="2">
        <f t="shared" si="19"/>
        <v>0.72000000000116415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5113.92</v>
      </c>
      <c r="D1001" s="1">
        <f>BILANCA!E23</f>
        <v>7960.1</v>
      </c>
      <c r="E1001" s="1">
        <v>0</v>
      </c>
      <c r="F1001" s="1">
        <v>0</v>
      </c>
      <c r="G1001" s="2">
        <f t="shared" si="22"/>
        <v>378.61415999999997</v>
      </c>
      <c r="H1001" s="2">
        <f t="shared" si="19"/>
        <v>0.18000000000029104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148337.79</v>
      </c>
      <c r="D1004" s="1">
        <f>BILANCA!E26</f>
        <v>147257.70000000001</v>
      </c>
      <c r="E1004" s="1">
        <v>0</v>
      </c>
      <c r="F1004" s="1">
        <v>0</v>
      </c>
      <c r="G1004" s="2">
        <f t="shared" si="22"/>
        <v>9299.9169900000015</v>
      </c>
      <c r="H1004" s="2">
        <f t="shared" si="19"/>
        <v>0.5099999999802094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162111.37</v>
      </c>
      <c r="D1006" s="1">
        <f>BILANCA!E28</f>
        <v>167343.35999999999</v>
      </c>
      <c r="E1006" s="1">
        <v>0</v>
      </c>
      <c r="F1006" s="1">
        <v>0</v>
      </c>
      <c r="G1006" s="2">
        <f t="shared" si="22"/>
        <v>11426.35607</v>
      </c>
      <c r="H1006" s="2">
        <f t="shared" si="19"/>
        <v>0.72999999998137355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15268.49</v>
      </c>
      <c r="D1008" s="1">
        <f>BILANCA!E30</f>
        <v>15268.49</v>
      </c>
      <c r="E1008" s="1">
        <v>0</v>
      </c>
      <c r="F1008" s="1">
        <v>0</v>
      </c>
      <c r="G1008" s="2">
        <f t="shared" si="22"/>
        <v>1145.1367500000001</v>
      </c>
      <c r="H1008" s="2">
        <f t="shared" si="19"/>
        <v>0.97999999999956344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15268.49</v>
      </c>
      <c r="D1012" s="1">
        <f>BILANCA!E34</f>
        <v>15268.49</v>
      </c>
      <c r="E1012" s="1">
        <v>0</v>
      </c>
      <c r="F1012" s="1">
        <v>0</v>
      </c>
      <c r="G1012" s="2">
        <f t="shared" si="22"/>
        <v>1328.3586300000002</v>
      </c>
      <c r="H1012" s="2">
        <f t="shared" si="19"/>
        <v>0.97999999999956344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43468.800000000003</v>
      </c>
      <c r="D1032" s="1">
        <f>BILANCA!E54</f>
        <v>43468.800000000003</v>
      </c>
      <c r="E1032" s="1">
        <v>0</v>
      </c>
      <c r="F1032" s="1">
        <v>0</v>
      </c>
      <c r="G1032" s="2">
        <f t="shared" si="22"/>
        <v>6389.9136000000017</v>
      </c>
      <c r="H1032" s="2">
        <f t="shared" si="19"/>
        <v>0.39999999999417923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43468.800000000003</v>
      </c>
      <c r="D1033" s="1">
        <f>BILANCA!E55</f>
        <v>43468.800000000003</v>
      </c>
      <c r="E1033" s="1">
        <v>0</v>
      </c>
      <c r="F1033" s="1">
        <v>0</v>
      </c>
      <c r="G1033" s="2">
        <f t="shared" si="22"/>
        <v>6520.32</v>
      </c>
      <c r="H1033" s="2">
        <f t="shared" si="19"/>
        <v>0.39999999999417923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53663.359999999993</v>
      </c>
      <c r="D1046" s="1">
        <f>BILANCA!E68</f>
        <v>57634.19</v>
      </c>
      <c r="E1046" s="1">
        <v>0</v>
      </c>
      <c r="F1046" s="1">
        <v>0</v>
      </c>
      <c r="G1046" s="2">
        <f t="shared" si="22"/>
        <v>10642.699619999999</v>
      </c>
      <c r="H1046" s="2">
        <f t="shared" si="19"/>
        <v>0.54999999999563443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17286.109999999997</v>
      </c>
      <c r="D1047" s="1">
        <f>BILANCA!E69</f>
        <v>19391.900000000001</v>
      </c>
      <c r="E1047" s="1">
        <v>0</v>
      </c>
      <c r="F1047" s="1">
        <v>0</v>
      </c>
      <c r="G1047" s="2">
        <f t="shared" si="22"/>
        <v>3588.4742400000005</v>
      </c>
      <c r="H1047" s="2">
        <f t="shared" si="19"/>
        <v>0.20999999999548891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17046.759999999998</v>
      </c>
      <c r="D1048" s="1">
        <f>BILANCA!E70</f>
        <v>19120.97</v>
      </c>
      <c r="E1048" s="1">
        <v>0</v>
      </c>
      <c r="F1048" s="1">
        <v>0</v>
      </c>
      <c r="G1048" s="2">
        <f t="shared" si="22"/>
        <v>3593.7655000000004</v>
      </c>
      <c r="H1048" s="2">
        <f t="shared" si="19"/>
        <v>0.27000000000043656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17046.759999999998</v>
      </c>
      <c r="D1050" s="1">
        <f>BILANCA!E72</f>
        <v>19120.97</v>
      </c>
      <c r="E1050" s="1">
        <v>0</v>
      </c>
      <c r="F1050" s="1">
        <v>0</v>
      </c>
      <c r="G1050" s="2">
        <f t="shared" si="22"/>
        <v>3704.3429000000001</v>
      </c>
      <c r="H1050" s="2">
        <f t="shared" si="19"/>
        <v>0.27000000000043656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239.35</v>
      </c>
      <c r="D1054" s="1">
        <f>BILANCA!E76</f>
        <v>270.93</v>
      </c>
      <c r="E1054" s="1">
        <v>0</v>
      </c>
      <c r="F1054" s="1">
        <v>0</v>
      </c>
      <c r="G1054" s="2">
        <f t="shared" si="22"/>
        <v>55.465909999999994</v>
      </c>
      <c r="H1054" s="2">
        <f t="shared" si="19"/>
        <v>0.41999999999998749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128.41999999999999</v>
      </c>
      <c r="D1056" s="1">
        <f>BILANCA!E78</f>
        <v>1061.98</v>
      </c>
      <c r="E1056" s="1">
        <v>0</v>
      </c>
      <c r="F1056" s="1">
        <v>0</v>
      </c>
      <c r="G1056" s="2">
        <f t="shared" si="22"/>
        <v>164.42374000000001</v>
      </c>
      <c r="H1056" s="2">
        <f t="shared" si="19"/>
        <v>0.4399999999999693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128.41999999999999</v>
      </c>
      <c r="D1064" s="1">
        <f>BILANCA!E86</f>
        <v>1061.98</v>
      </c>
      <c r="E1064" s="1">
        <v>0</v>
      </c>
      <c r="F1064" s="1">
        <v>0</v>
      </c>
      <c r="G1064" s="2">
        <f t="shared" si="22"/>
        <v>182.44278</v>
      </c>
      <c r="H1064" s="2">
        <f t="shared" si="19"/>
        <v>0.4399999999999693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5599.8899999999994</v>
      </c>
      <c r="D1124" s="1">
        <f>BILANCA!E146</f>
        <v>4304.33</v>
      </c>
      <c r="E1124" s="1">
        <v>0</v>
      </c>
      <c r="F1124" s="1">
        <v>0</v>
      </c>
      <c r="G1124" s="2">
        <f t="shared" si="22"/>
        <v>2003.4055499999995</v>
      </c>
      <c r="H1124" s="2">
        <f t="shared" si="23"/>
        <v>0.44000000000050932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1592.67</v>
      </c>
      <c r="D1127" s="1">
        <f>BILANCA!E149</f>
        <v>1260</v>
      </c>
      <c r="E1127" s="1">
        <v>0</v>
      </c>
      <c r="F1127" s="1">
        <v>0</v>
      </c>
      <c r="G1127" s="2">
        <f t="shared" si="22"/>
        <v>592.22447999999997</v>
      </c>
      <c r="H1127" s="2">
        <f t="shared" si="23"/>
        <v>0.32999999999992724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1592.67</v>
      </c>
      <c r="D1133" s="1">
        <f>BILANCA!E155</f>
        <v>1260</v>
      </c>
      <c r="E1133" s="1">
        <v>0</v>
      </c>
      <c r="F1133" s="1">
        <v>0</v>
      </c>
      <c r="G1133" s="2">
        <f t="shared" si="22"/>
        <v>616.90049999999997</v>
      </c>
      <c r="H1133" s="2">
        <f t="shared" si="23"/>
        <v>0.32999999999992724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4007.22</v>
      </c>
      <c r="D1137" s="1">
        <f>BILANCA!E159</f>
        <v>3044.33</v>
      </c>
      <c r="E1137" s="1">
        <v>0</v>
      </c>
      <c r="F1137" s="1">
        <v>0</v>
      </c>
      <c r="G1137" s="2">
        <f t="shared" si="22"/>
        <v>1554.7655199999999</v>
      </c>
      <c r="H1137" s="2">
        <f t="shared" si="23"/>
        <v>0.54999999999972715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30648.94</v>
      </c>
      <c r="D1148" s="1">
        <f>BILANCA!E170</f>
        <v>32875.980000000003</v>
      </c>
      <c r="E1148" s="1">
        <v>0</v>
      </c>
      <c r="F1148" s="1">
        <v>0</v>
      </c>
      <c r="G1148" s="2">
        <f t="shared" si="22"/>
        <v>15906.148500000001</v>
      </c>
      <c r="H1148" s="2">
        <f t="shared" si="23"/>
        <v>7.9999999998108251E-2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30648.94</v>
      </c>
      <c r="D1151" s="1">
        <f>BILANCA!E173</f>
        <v>32875.980000000003</v>
      </c>
      <c r="E1151" s="1">
        <v>0</v>
      </c>
      <c r="F1151" s="1">
        <v>0</v>
      </c>
      <c r="G1151" s="2">
        <f t="shared" si="22"/>
        <v>16195.351200000001</v>
      </c>
      <c r="H1151" s="2">
        <f t="shared" si="23"/>
        <v>7.9999999998108251E-2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147777.16</v>
      </c>
      <c r="D1152" s="1">
        <f>BILANCA!E175</f>
        <v>150421.93</v>
      </c>
      <c r="E1152" s="1">
        <v>0</v>
      </c>
      <c r="F1152" s="1">
        <v>0</v>
      </c>
      <c r="G1152" s="2">
        <f t="shared" si="22"/>
        <v>75816.952380000002</v>
      </c>
      <c r="H1152" s="2">
        <f t="shared" si="23"/>
        <v>0.23000000001047738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49239.579999999994</v>
      </c>
      <c r="D1153" s="1">
        <f>BILANCA!E176</f>
        <v>53543.759999999995</v>
      </c>
      <c r="E1153" s="1">
        <v>0</v>
      </c>
      <c r="F1153" s="1">
        <v>0</v>
      </c>
      <c r="G1153" s="2">
        <f t="shared" si="22"/>
        <v>26575.606999999996</v>
      </c>
      <c r="H1153" s="2">
        <f t="shared" si="23"/>
        <v>0.66000000001076842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49239.579999999994</v>
      </c>
      <c r="D1154" s="1">
        <f>BILANCA!E177</f>
        <v>53543.759999999995</v>
      </c>
      <c r="E1154" s="1">
        <v>0</v>
      </c>
      <c r="F1154" s="1">
        <v>0</v>
      </c>
      <c r="G1154" s="2">
        <f t="shared" si="22"/>
        <v>26731.934099999999</v>
      </c>
      <c r="H1154" s="2">
        <f t="shared" si="23"/>
        <v>0.66000000001076842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26906.42</v>
      </c>
      <c r="D1155" s="1">
        <f>BILANCA!E178</f>
        <v>30175.49</v>
      </c>
      <c r="E1155" s="1">
        <v>0</v>
      </c>
      <c r="F1155" s="1">
        <v>0</v>
      </c>
      <c r="G1155" s="2">
        <f t="shared" si="22"/>
        <v>15008.272799999999</v>
      </c>
      <c r="H1155" s="2">
        <f t="shared" si="23"/>
        <v>0.90999999999985448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22152.76</v>
      </c>
      <c r="D1156" s="1">
        <f>BILANCA!E179</f>
        <v>23133.18</v>
      </c>
      <c r="E1156" s="1">
        <v>0</v>
      </c>
      <c r="F1156" s="1">
        <v>0</v>
      </c>
      <c r="G1156" s="2">
        <f t="shared" si="22"/>
        <v>11836.507759999999</v>
      </c>
      <c r="H1156" s="2">
        <f t="shared" si="23"/>
        <v>0.42000000000189175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180.4</v>
      </c>
      <c r="D1157" s="1">
        <f>BILANCA!E180</f>
        <v>235.09</v>
      </c>
      <c r="E1157" s="1">
        <v>0</v>
      </c>
      <c r="F1157" s="1">
        <v>0</v>
      </c>
      <c r="G1157" s="2">
        <f t="shared" si="22"/>
        <v>113.20092</v>
      </c>
      <c r="H1157" s="2">
        <f t="shared" si="23"/>
        <v>0.49000000000000909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180.4</v>
      </c>
      <c r="D1160" s="1">
        <f>BILANCA!E183</f>
        <v>235.09</v>
      </c>
      <c r="E1160" s="1">
        <v>0</v>
      </c>
      <c r="F1160" s="1">
        <v>0</v>
      </c>
      <c r="G1160" s="2">
        <f t="shared" si="22"/>
        <v>115.15266</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98537.58</v>
      </c>
      <c r="D1214" s="1">
        <f>BILANCA!E237</f>
        <v>96878.17</v>
      </c>
      <c r="E1214" s="1">
        <v>0</v>
      </c>
      <c r="F1214" s="1">
        <v>0</v>
      </c>
      <c r="G1214" s="2">
        <f t="shared" si="22"/>
        <v>67519.895520000005</v>
      </c>
      <c r="H1214" s="2">
        <f t="shared" si="23"/>
        <v>0.58999999999650754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91762</v>
      </c>
      <c r="D1215" s="1">
        <f>BILANCA!E238</f>
        <v>90435.91</v>
      </c>
      <c r="E1215" s="1">
        <v>0</v>
      </c>
      <c r="F1215" s="1">
        <v>0</v>
      </c>
      <c r="G1215" s="2">
        <f t="shared" si="22"/>
        <v>63251.046240000003</v>
      </c>
      <c r="H1215" s="2">
        <f t="shared" si="23"/>
        <v>8.999999999650754E-2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91762</v>
      </c>
      <c r="D1216" s="1">
        <f>BILANCA!E239</f>
        <v>90435.91</v>
      </c>
      <c r="E1216" s="1">
        <v>0</v>
      </c>
      <c r="F1216" s="1">
        <v>0</v>
      </c>
      <c r="G1216" s="2">
        <f t="shared" si="22"/>
        <v>63523.680060000006</v>
      </c>
      <c r="H1216" s="2">
        <f t="shared" si="23"/>
        <v>8.999999999650754E-2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91762</v>
      </c>
      <c r="D1217" s="1">
        <f>BILANCA!E240</f>
        <v>90435.91</v>
      </c>
      <c r="E1217" s="1">
        <v>0</v>
      </c>
      <c r="F1217" s="1">
        <v>0</v>
      </c>
      <c r="G1217" s="2">
        <f t="shared" si="22"/>
        <v>63796.313880000002</v>
      </c>
      <c r="H1217" s="2">
        <f t="shared" si="23"/>
        <v>8.999999999650754E-2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1175.69</v>
      </c>
      <c r="D1222" s="1">
        <f>BILANCA!E245</f>
        <v>2137.9299999999998</v>
      </c>
      <c r="E1222" s="1">
        <v>0</v>
      </c>
      <c r="F1222" s="1">
        <v>0</v>
      </c>
      <c r="G1222" s="2">
        <f t="shared" si="22"/>
        <v>1302.9204499999998</v>
      </c>
      <c r="H1222" s="2">
        <f t="shared" si="23"/>
        <v>0.38000000000010914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1175.69</v>
      </c>
      <c r="D1223" s="1">
        <f>BILANCA!E246</f>
        <v>2137.9299999999998</v>
      </c>
      <c r="E1223" s="1">
        <v>0</v>
      </c>
      <c r="F1223" s="1">
        <v>0</v>
      </c>
      <c r="G1223" s="2">
        <f t="shared" si="22"/>
        <v>1308.3719999999998</v>
      </c>
      <c r="H1223" s="2">
        <f t="shared" si="23"/>
        <v>0.38000000000010914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1175.69</v>
      </c>
      <c r="D1224" s="1">
        <f>BILANCA!E247</f>
        <v>2137.9299999999998</v>
      </c>
      <c r="E1224" s="1">
        <v>0</v>
      </c>
      <c r="F1224" s="1">
        <v>0</v>
      </c>
      <c r="G1224" s="2">
        <f t="shared" si="22"/>
        <v>1313.8235500000001</v>
      </c>
      <c r="H1224" s="2">
        <f t="shared" si="23"/>
        <v>0.38000000000010914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5599.89</v>
      </c>
      <c r="D1232" s="1">
        <f>BILANCA!E255</f>
        <v>4304.33</v>
      </c>
      <c r="E1232" s="1">
        <v>0</v>
      </c>
      <c r="F1232" s="1">
        <v>0</v>
      </c>
      <c r="G1232" s="2">
        <f t="shared" si="22"/>
        <v>3537.9289500000004</v>
      </c>
      <c r="H1232" s="2">
        <f t="shared" si="23"/>
        <v>0.43999999999959982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1851.59</v>
      </c>
      <c r="D1240" s="1">
        <f>BILANCA!E264</f>
        <v>0</v>
      </c>
      <c r="E1240" s="1">
        <v>0</v>
      </c>
      <c r="F1240" s="1">
        <v>0</v>
      </c>
      <c r="G1240" s="2">
        <f t="shared" si="22"/>
        <v>475.85863000000001</v>
      </c>
      <c r="H1240" s="2">
        <f t="shared" si="23"/>
        <v>0.41000000000008185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3748.3</v>
      </c>
      <c r="D1241" s="1">
        <f>BILANCA!E265</f>
        <v>4304.33</v>
      </c>
      <c r="E1241" s="1">
        <v>0</v>
      </c>
      <c r="F1241" s="1">
        <v>0</v>
      </c>
      <c r="G1241" s="2">
        <f t="shared" si="22"/>
        <v>3188.0956799999999</v>
      </c>
      <c r="H1241" s="2">
        <f t="shared" si="23"/>
        <v>0.63000000000010914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128.41999999999999</v>
      </c>
      <c r="D1244" s="1">
        <f>BILANCA!E268</f>
        <v>1061.98</v>
      </c>
      <c r="E1244" s="1">
        <v>0</v>
      </c>
      <c r="F1244" s="1">
        <v>0</v>
      </c>
      <c r="G1244" s="2">
        <f t="shared" si="24"/>
        <v>587.87117999999998</v>
      </c>
      <c r="H1244" s="2">
        <f t="shared" si="23"/>
        <v>0.4399999999999693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6977.6</v>
      </c>
      <c r="D1263" s="1">
        <f>BILANCA!E287</f>
        <v>7061.45</v>
      </c>
      <c r="E1263" s="1">
        <v>0</v>
      </c>
      <c r="F1263" s="1">
        <v>0</v>
      </c>
      <c r="G1263" s="2">
        <f t="shared" si="24"/>
        <v>5908.14</v>
      </c>
      <c r="H1263" s="2">
        <f t="shared" si="23"/>
        <v>0.8499999999994543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42261.98</v>
      </c>
      <c r="D1264" s="1">
        <f>BILANCA!E288</f>
        <v>46482.31</v>
      </c>
      <c r="E1264" s="1">
        <v>0</v>
      </c>
      <c r="F1264" s="1">
        <v>0</v>
      </c>
      <c r="G1264" s="2">
        <f t="shared" si="24"/>
        <v>37998.674600000006</v>
      </c>
      <c r="H1264" s="2">
        <f t="shared" si="23"/>
        <v>0.32999999999447027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450071.46</v>
      </c>
      <c r="D1423" s="1">
        <f>'RAS-funkcijski'!E129</f>
        <v>483947.57</v>
      </c>
      <c r="E1423" s="1">
        <v>0</v>
      </c>
      <c r="F1423" s="1">
        <v>0</v>
      </c>
      <c r="G1423" s="2">
        <f t="shared" si="24"/>
        <v>177245.82500000001</v>
      </c>
      <c r="H1423" s="2">
        <f t="shared" si="27"/>
        <v>0.89000000001396984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450071.46</v>
      </c>
      <c r="D1427" s="1">
        <f>'RAS-funkcijski'!E133</f>
        <v>483947.57</v>
      </c>
      <c r="E1427" s="1">
        <v>0</v>
      </c>
      <c r="F1427" s="1">
        <v>0</v>
      </c>
      <c r="G1427" s="2">
        <f t="shared" si="24"/>
        <v>182917.69140000001</v>
      </c>
      <c r="H1427" s="2">
        <f t="shared" si="27"/>
        <v>0.89000000001396984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450071.46</v>
      </c>
      <c r="D1435" s="13">
        <f>'RAS-funkcijski'!E141</f>
        <v>483947.57</v>
      </c>
      <c r="E1435" s="13">
        <v>0</v>
      </c>
      <c r="F1435" s="13">
        <v>0</v>
      </c>
      <c r="G1435" s="14">
        <f t="shared" si="24"/>
        <v>194261.42420000004</v>
      </c>
      <c r="H1435" s="14">
        <f t="shared" si="27"/>
        <v>0.89000000001396984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49239.58</v>
      </c>
      <c r="D1480" s="6"/>
      <c r="E1480" s="6">
        <v>0</v>
      </c>
      <c r="F1480" s="6">
        <v>0</v>
      </c>
      <c r="G1480" s="7">
        <f t="shared" ref="G1480:G1580" si="34">B1480/1000*C1480</f>
        <v>49.239580000000004</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616506.59</v>
      </c>
      <c r="D1481" s="1">
        <v>0</v>
      </c>
      <c r="E1481" s="1">
        <v>0</v>
      </c>
      <c r="F1481" s="1">
        <v>0</v>
      </c>
      <c r="G1481" s="2">
        <f t="shared" si="34"/>
        <v>1233.0131799999999</v>
      </c>
      <c r="H1481" s="2">
        <f t="shared" si="35"/>
        <v>0.41000000003259629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610052.90999999992</v>
      </c>
      <c r="D1483" s="1">
        <v>0</v>
      </c>
      <c r="E1483" s="1">
        <v>0</v>
      </c>
      <c r="F1483" s="1">
        <v>0</v>
      </c>
      <c r="G1483" s="2">
        <f t="shared" si="34"/>
        <v>2440.2116399999995</v>
      </c>
      <c r="H1483" s="2">
        <f t="shared" si="35"/>
        <v>9.0000000083819032E-2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418448.49</v>
      </c>
      <c r="D1484" s="1">
        <v>0</v>
      </c>
      <c r="E1484" s="1">
        <v>0</v>
      </c>
      <c r="F1484" s="1">
        <v>0</v>
      </c>
      <c r="G1484" s="2">
        <f t="shared" si="34"/>
        <v>2092.2424500000002</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186685.33</v>
      </c>
      <c r="D1485" s="1">
        <v>0</v>
      </c>
      <c r="E1485" s="1">
        <v>0</v>
      </c>
      <c r="F1485" s="1">
        <v>0</v>
      </c>
      <c r="G1485" s="2">
        <f t="shared" si="34"/>
        <v>1120.1119799999999</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2437.23</v>
      </c>
      <c r="D1486" s="1">
        <v>0</v>
      </c>
      <c r="E1486" s="1">
        <v>0</v>
      </c>
      <c r="F1486" s="1">
        <v>0</v>
      </c>
      <c r="G1486" s="2">
        <f t="shared" si="34"/>
        <v>17.06061</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2481.86</v>
      </c>
      <c r="D1489" s="1">
        <v>0</v>
      </c>
      <c r="E1489" s="1">
        <v>0</v>
      </c>
      <c r="F1489" s="1">
        <v>0</v>
      </c>
      <c r="G1489" s="2">
        <f t="shared" si="34"/>
        <v>24.818600000000004</v>
      </c>
      <c r="H1489" s="2">
        <f t="shared" si="35"/>
        <v>0.13999999999987267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6453.68</v>
      </c>
      <c r="D1492" s="1">
        <v>0</v>
      </c>
      <c r="E1492" s="1">
        <v>0</v>
      </c>
      <c r="F1492" s="1">
        <v>0</v>
      </c>
      <c r="G1492" s="2">
        <f t="shared" si="34"/>
        <v>83.897840000000002</v>
      </c>
      <c r="H1492" s="2">
        <f t="shared" si="35"/>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612202.41</v>
      </c>
      <c r="D1499" s="1">
        <v>0</v>
      </c>
      <c r="E1499" s="1">
        <v>0</v>
      </c>
      <c r="F1499" s="1">
        <v>0</v>
      </c>
      <c r="G1499" s="2">
        <f t="shared" si="34"/>
        <v>12244.048200000001</v>
      </c>
      <c r="H1499" s="2">
        <f t="shared" si="35"/>
        <v>0.41000000003259629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605748.73</v>
      </c>
      <c r="D1501" s="1">
        <v>0</v>
      </c>
      <c r="E1501" s="1">
        <v>0</v>
      </c>
      <c r="F1501" s="1">
        <v>0</v>
      </c>
      <c r="G1501" s="2">
        <f t="shared" si="34"/>
        <v>13326.472059999998</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415179.42</v>
      </c>
      <c r="D1502" s="1">
        <v>0</v>
      </c>
      <c r="E1502" s="1">
        <v>0</v>
      </c>
      <c r="F1502" s="1">
        <v>0</v>
      </c>
      <c r="G1502" s="2">
        <f t="shared" si="34"/>
        <v>9549.1266599999999</v>
      </c>
      <c r="H1502" s="2">
        <f t="shared" si="35"/>
        <v>0.41999999998370185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185704.91</v>
      </c>
      <c r="D1503" s="1">
        <v>0</v>
      </c>
      <c r="E1503" s="1">
        <v>0</v>
      </c>
      <c r="F1503" s="1">
        <v>0</v>
      </c>
      <c r="G1503" s="2">
        <f t="shared" si="34"/>
        <v>4456.9178400000001</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2382.54</v>
      </c>
      <c r="D1504" s="1">
        <v>0</v>
      </c>
      <c r="E1504" s="1">
        <v>0</v>
      </c>
      <c r="F1504" s="1">
        <v>0</v>
      </c>
      <c r="G1504" s="2">
        <f t="shared" si="34"/>
        <v>59.563500000000005</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2481.86</v>
      </c>
      <c r="D1507" s="1">
        <v>0</v>
      </c>
      <c r="E1507" s="1">
        <v>0</v>
      </c>
      <c r="F1507" s="1">
        <v>0</v>
      </c>
      <c r="G1507" s="2">
        <f t="shared" si="34"/>
        <v>69.492080000000001</v>
      </c>
      <c r="H1507" s="2">
        <f t="shared" si="35"/>
        <v>0.13999999999987267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6453.68</v>
      </c>
      <c r="D1510" s="1">
        <v>0</v>
      </c>
      <c r="E1510" s="1">
        <v>0</v>
      </c>
      <c r="F1510" s="1">
        <v>0</v>
      </c>
      <c r="G1510" s="2">
        <f t="shared" si="34"/>
        <v>200.06408000000002</v>
      </c>
      <c r="H1510" s="2">
        <f t="shared" si="35"/>
        <v>0.31999999999970896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53543.759999999893</v>
      </c>
      <c r="D1517" s="1">
        <v>0</v>
      </c>
      <c r="E1517" s="1">
        <v>0</v>
      </c>
      <c r="F1517" s="1">
        <v>0</v>
      </c>
      <c r="G1517" s="2">
        <f t="shared" si="34"/>
        <v>2034.6628799999958</v>
      </c>
      <c r="H1517" s="2">
        <f t="shared" si="35"/>
        <v>0.2400000001071021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7061.45</v>
      </c>
      <c r="D1518" s="1">
        <v>0</v>
      </c>
      <c r="E1518" s="1">
        <v>0</v>
      </c>
      <c r="F1518" s="1">
        <v>0</v>
      </c>
      <c r="G1518" s="2">
        <f t="shared" si="34"/>
        <v>275.39654999999999</v>
      </c>
      <c r="H1518" s="2">
        <f t="shared" si="35"/>
        <v>0.4499999999998181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7061.45</v>
      </c>
      <c r="D1524" s="1">
        <v>0</v>
      </c>
      <c r="E1524" s="1">
        <v>0</v>
      </c>
      <c r="F1524" s="1">
        <v>0</v>
      </c>
      <c r="G1524" s="2">
        <f t="shared" si="34"/>
        <v>317.76524999999998</v>
      </c>
      <c r="H1524" s="2">
        <f t="shared" si="35"/>
        <v>0.4499999999998181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7059.79</v>
      </c>
      <c r="D1530" s="1">
        <v>0</v>
      </c>
      <c r="E1530" s="1">
        <v>0</v>
      </c>
      <c r="F1530" s="1">
        <v>0</v>
      </c>
      <c r="G1530" s="2">
        <f t="shared" si="34"/>
        <v>360.04928999999998</v>
      </c>
      <c r="H1530" s="2">
        <f t="shared" si="35"/>
        <v>0.21000000000003638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7059.79</v>
      </c>
      <c r="D1531" s="1">
        <v>0</v>
      </c>
      <c r="E1531" s="1">
        <v>0</v>
      </c>
      <c r="F1531" s="1">
        <v>0</v>
      </c>
      <c r="G1531" s="2">
        <f t="shared" si="34"/>
        <v>367.10908000000001</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1.66</v>
      </c>
      <c r="D1535" s="1">
        <v>0</v>
      </c>
      <c r="E1535" s="1">
        <v>0</v>
      </c>
      <c r="F1535" s="1">
        <v>0</v>
      </c>
      <c r="G1535" s="2">
        <f t="shared" si="34"/>
        <v>9.2960000000000001E-2</v>
      </c>
      <c r="H1535" s="2">
        <f t="shared" si="35"/>
        <v>0.34000000000000008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1.66</v>
      </c>
      <c r="D1536" s="1">
        <v>0</v>
      </c>
      <c r="E1536" s="1">
        <v>0</v>
      </c>
      <c r="F1536" s="1">
        <v>0</v>
      </c>
      <c r="G1536" s="2">
        <f t="shared" si="34"/>
        <v>9.4619999999999996E-2</v>
      </c>
      <c r="H1536" s="2">
        <f t="shared" si="35"/>
        <v>0.34000000000000008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46482.31</v>
      </c>
      <c r="D1576" s="1">
        <v>0</v>
      </c>
      <c r="E1576" s="1">
        <v>0</v>
      </c>
      <c r="F1576" s="1">
        <v>0</v>
      </c>
      <c r="G1576" s="2">
        <f t="shared" si="34"/>
        <v>4508.7840699999997</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46482.31</v>
      </c>
      <c r="D1578" s="1">
        <v>0</v>
      </c>
      <c r="E1578" s="1">
        <v>0</v>
      </c>
      <c r="F1578" s="1">
        <v>0</v>
      </c>
      <c r="G1578" s="2">
        <f t="shared" si="34"/>
        <v>4601.7486900000004</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7649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449374.08</v>
      </c>
      <c r="I16" s="170">
        <f>'PR-RAS'!E6</f>
        <v>484909.81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434914.51999999996</v>
      </c>
      <c r="I17" s="170">
        <f>'PR-RAS'!E151</f>
        <v>477493.88999999996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1175.6900000000535</v>
      </c>
      <c r="I18" s="170">
        <f>'PR-RAS'!E645</f>
        <v>2137.9300000000489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94113.800000000017</v>
      </c>
      <c r="I20" s="173">
        <f>BILANCA!E7</f>
        <v>92787.740000000034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53663.359999999993</v>
      </c>
      <c r="I21" s="175">
        <f>BILANCA!E68</f>
        <v>57634.19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49239.579999999994</v>
      </c>
      <c r="I22" s="175">
        <f>BILANCA!E176</f>
        <v>53543.759999999995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98537.58</v>
      </c>
      <c r="I23" s="177">
        <f>BILANCA!E237</f>
        <v>96878.17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450071.46</v>
      </c>
      <c r="I28" s="179">
        <f>'RAS-funkcijski'!E141</f>
        <v>483947.57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49239.58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53543.759999999893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7061.45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46482.31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3"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449374.08</v>
      </c>
      <c r="E6" s="51">
        <f>E7+E44+E50+E82+E106+E124+E133+E139</f>
        <v>484909.81</v>
      </c>
      <c r="F6" s="52">
        <f t="shared" ref="F6:F131" si="0">IF(D6&lt;&gt;0,IF(E6/D6&gt;=100,"&gt;&gt;100",E6/D6*100),"-")</f>
        <v>107.90782815065792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3185.35</v>
      </c>
      <c r="E50" s="51">
        <f>E51+E54+E59+E62+E65+E68+E71+E74+E77</f>
        <v>5329.01</v>
      </c>
      <c r="F50" s="52">
        <f t="shared" si="0"/>
        <v>167.29747123550004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3185.35</v>
      </c>
      <c r="E68" s="51">
        <f t="shared" si="15"/>
        <v>5329.01</v>
      </c>
      <c r="F68" s="52">
        <f t="shared" si="0"/>
        <v>167.29747123550004</v>
      </c>
    </row>
    <row r="69" spans="1:6" ht="12.75" customHeight="1" x14ac:dyDescent="0.2">
      <c r="A69" s="53" t="s">
        <v>184</v>
      </c>
      <c r="B69" s="85" t="s">
        <v>185</v>
      </c>
      <c r="C69" s="50" t="s">
        <v>184</v>
      </c>
      <c r="D69" s="242">
        <v>3185.35</v>
      </c>
      <c r="E69" s="242">
        <v>5329.01</v>
      </c>
      <c r="F69" s="52">
        <f t="shared" si="0"/>
        <v>167.29747123550004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0.01</v>
      </c>
      <c r="F82" s="52">
        <f t="shared" si="0"/>
        <v>25</v>
      </c>
    </row>
    <row r="83" spans="1:6" ht="12.75" customHeight="1" x14ac:dyDescent="0.2">
      <c r="A83" s="53">
        <v>641</v>
      </c>
      <c r="B83" s="85" t="s">
        <v>212</v>
      </c>
      <c r="C83" s="50" t="s">
        <v>213</v>
      </c>
      <c r="D83" s="51">
        <f t="shared" ref="D83:E83" si="20">SUM(D84:D90)</f>
        <v>0.04</v>
      </c>
      <c r="E83" s="51">
        <f t="shared" si="20"/>
        <v>0.01</v>
      </c>
      <c r="F83" s="52">
        <f t="shared" si="0"/>
        <v>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0.01</v>
      </c>
      <c r="F85" s="52">
        <f t="shared" si="0"/>
        <v>25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247106.97</v>
      </c>
      <c r="E106" s="51">
        <f t="shared" si="23"/>
        <v>286072.11</v>
      </c>
      <c r="F106" s="52">
        <f t="shared" si="0"/>
        <v>115.76853133685383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247106.97</v>
      </c>
      <c r="E112" s="51">
        <f t="shared" si="25"/>
        <v>286072.11</v>
      </c>
      <c r="F112" s="52">
        <f t="shared" si="0"/>
        <v>115.76853133685383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247106.97</v>
      </c>
      <c r="E117" s="242">
        <v>286072.11</v>
      </c>
      <c r="F117" s="52">
        <f t="shared" si="0"/>
        <v>115.76853133685383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53.09</v>
      </c>
      <c r="E124" s="51">
        <f t="shared" si="27"/>
        <v>150</v>
      </c>
      <c r="F124" s="52">
        <f t="shared" si="0"/>
        <v>282.53908457336598</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53.09</v>
      </c>
      <c r="E128" s="51">
        <f t="shared" si="29"/>
        <v>150</v>
      </c>
      <c r="F128" s="52">
        <f t="shared" si="0"/>
        <v>282.53908457336598</v>
      </c>
    </row>
    <row r="129" spans="1:6" ht="12.75" customHeight="1" x14ac:dyDescent="0.2">
      <c r="A129" s="53">
        <v>6631</v>
      </c>
      <c r="B129" s="86" t="s">
        <v>304</v>
      </c>
      <c r="C129" s="50" t="s">
        <v>305</v>
      </c>
      <c r="D129" s="242">
        <v>53.09</v>
      </c>
      <c r="E129" s="242">
        <v>150</v>
      </c>
      <c r="F129" s="52">
        <f t="shared" si="0"/>
        <v>282.53908457336598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199028.63</v>
      </c>
      <c r="E133" s="51">
        <f t="shared" si="30"/>
        <v>193358.68</v>
      </c>
      <c r="F133" s="52">
        <f t="shared" ref="F133:F223" si="31">IF(D133&lt;&gt;0,IF(E133/D133&gt;=100,"&gt;&gt;100",E133/D133*100),"-")</f>
        <v>97.151188751085698</v>
      </c>
    </row>
    <row r="134" spans="1:6" ht="24" x14ac:dyDescent="0.2">
      <c r="A134" s="53">
        <v>671</v>
      </c>
      <c r="B134" s="232" t="s">
        <v>314</v>
      </c>
      <c r="C134" s="50" t="s">
        <v>315</v>
      </c>
      <c r="D134" s="51">
        <f t="shared" ref="D134:E134" si="32">SUM(D135:D137)</f>
        <v>199028.63</v>
      </c>
      <c r="E134" s="51">
        <f t="shared" si="32"/>
        <v>193358.68</v>
      </c>
      <c r="F134" s="52">
        <f t="shared" si="31"/>
        <v>97.151188751085698</v>
      </c>
    </row>
    <row r="135" spans="1:6" ht="12.75" customHeight="1" x14ac:dyDescent="0.2">
      <c r="A135" s="53">
        <v>6711</v>
      </c>
      <c r="B135" s="85" t="s">
        <v>316</v>
      </c>
      <c r="C135" s="50" t="s">
        <v>317</v>
      </c>
      <c r="D135" s="242">
        <v>183871.69</v>
      </c>
      <c r="E135" s="242">
        <v>186905</v>
      </c>
      <c r="F135" s="52">
        <f t="shared" si="31"/>
        <v>101.64968843218878</v>
      </c>
    </row>
    <row r="136" spans="1:6" ht="24" x14ac:dyDescent="0.2">
      <c r="A136" s="53">
        <v>6712</v>
      </c>
      <c r="B136" s="232" t="s">
        <v>318</v>
      </c>
      <c r="C136" s="50" t="s">
        <v>319</v>
      </c>
      <c r="D136" s="242">
        <v>15156.94</v>
      </c>
      <c r="E136" s="242">
        <v>6453.68</v>
      </c>
      <c r="F136" s="52">
        <f t="shared" si="31"/>
        <v>42.579042999444475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434914.51999999996</v>
      </c>
      <c r="E151" s="51">
        <f t="shared" si="35"/>
        <v>477493.88999999996</v>
      </c>
      <c r="F151" s="52">
        <f t="shared" si="31"/>
        <v>109.79028476676291</v>
      </c>
    </row>
    <row r="152" spans="1:6" ht="12.75" customHeight="1" x14ac:dyDescent="0.2">
      <c r="A152" s="53">
        <v>31</v>
      </c>
      <c r="B152" s="85" t="s">
        <v>349</v>
      </c>
      <c r="C152" s="50" t="s">
        <v>35</v>
      </c>
      <c r="D152" s="51">
        <f t="shared" ref="D152:E152" si="36">D153+D158+D159</f>
        <v>269466.42</v>
      </c>
      <c r="E152" s="51">
        <f t="shared" si="36"/>
        <v>313001.14999999997</v>
      </c>
      <c r="F152" s="52">
        <f t="shared" si="31"/>
        <v>116.15590172608519</v>
      </c>
    </row>
    <row r="153" spans="1:6" ht="12.75" customHeight="1" x14ac:dyDescent="0.2">
      <c r="A153" s="53">
        <v>311</v>
      </c>
      <c r="B153" s="85" t="s">
        <v>350</v>
      </c>
      <c r="C153" s="50" t="s">
        <v>351</v>
      </c>
      <c r="D153" s="51">
        <f t="shared" ref="D153:E153" si="37">SUM(D154:D157)</f>
        <v>220974.52000000002</v>
      </c>
      <c r="E153" s="51">
        <f t="shared" si="37"/>
        <v>255164.37</v>
      </c>
      <c r="F153" s="52">
        <f t="shared" si="31"/>
        <v>115.47230422765485</v>
      </c>
    </row>
    <row r="154" spans="1:6" ht="12.75" customHeight="1" x14ac:dyDescent="0.2">
      <c r="A154" s="53">
        <v>3111</v>
      </c>
      <c r="B154" s="85" t="s">
        <v>352</v>
      </c>
      <c r="C154" s="50" t="s">
        <v>353</v>
      </c>
      <c r="D154" s="242">
        <v>125594.38</v>
      </c>
      <c r="E154" s="242">
        <v>136633.04999999999</v>
      </c>
      <c r="F154" s="52">
        <f t="shared" si="31"/>
        <v>108.78914327217505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95380.14</v>
      </c>
      <c r="E157" s="242">
        <v>118531.32</v>
      </c>
      <c r="F157" s="52">
        <f t="shared" si="31"/>
        <v>124.27253723888434</v>
      </c>
    </row>
    <row r="158" spans="1:6" ht="12.75" customHeight="1" x14ac:dyDescent="0.2">
      <c r="A158" s="53">
        <v>312</v>
      </c>
      <c r="B158" s="85" t="s">
        <v>360</v>
      </c>
      <c r="C158" s="50" t="s">
        <v>361</v>
      </c>
      <c r="D158" s="242">
        <v>12116.83</v>
      </c>
      <c r="E158" s="242">
        <v>15088.1</v>
      </c>
      <c r="F158" s="52">
        <f t="shared" si="31"/>
        <v>124.52184275920352</v>
      </c>
    </row>
    <row r="159" spans="1:6" ht="12.75" customHeight="1" x14ac:dyDescent="0.2">
      <c r="A159" s="53">
        <v>313</v>
      </c>
      <c r="B159" s="85" t="s">
        <v>362</v>
      </c>
      <c r="C159" s="50" t="s">
        <v>363</v>
      </c>
      <c r="D159" s="51">
        <f t="shared" ref="D159:E159" si="38">SUM(D160:D162)</f>
        <v>36375.07</v>
      </c>
      <c r="E159" s="51">
        <f t="shared" si="38"/>
        <v>42748.68</v>
      </c>
      <c r="F159" s="52">
        <f t="shared" si="31"/>
        <v>117.52191817087912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36375.07</v>
      </c>
      <c r="E161" s="242">
        <v>42748.68</v>
      </c>
      <c r="F161" s="52">
        <f t="shared" si="31"/>
        <v>117.52191817087912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162026.79</v>
      </c>
      <c r="E163" s="51">
        <f t="shared" si="39"/>
        <v>159846.84</v>
      </c>
      <c r="F163" s="52">
        <f t="shared" si="31"/>
        <v>98.654574345390657</v>
      </c>
    </row>
    <row r="164" spans="1:6" ht="12.75" customHeight="1" x14ac:dyDescent="0.2">
      <c r="A164" s="53">
        <v>321</v>
      </c>
      <c r="B164" s="85" t="s">
        <v>371</v>
      </c>
      <c r="C164" s="50" t="s">
        <v>372</v>
      </c>
      <c r="D164" s="51">
        <f t="shared" ref="D164:E164" si="40">SUM(D165:D168)</f>
        <v>36140.820000000007</v>
      </c>
      <c r="E164" s="51">
        <f t="shared" si="40"/>
        <v>37330.720000000001</v>
      </c>
      <c r="F164" s="52">
        <f t="shared" si="31"/>
        <v>103.29239901031575</v>
      </c>
    </row>
    <row r="165" spans="1:6" ht="12.75" customHeight="1" x14ac:dyDescent="0.2">
      <c r="A165" s="53">
        <v>3211</v>
      </c>
      <c r="B165" s="85" t="s">
        <v>373</v>
      </c>
      <c r="C165" s="50" t="s">
        <v>374</v>
      </c>
      <c r="D165" s="242">
        <v>185.41</v>
      </c>
      <c r="E165" s="242">
        <v>250.63</v>
      </c>
      <c r="F165" s="52">
        <f t="shared" si="31"/>
        <v>135.1760962191899</v>
      </c>
    </row>
    <row r="166" spans="1:6" ht="12.75" customHeight="1" x14ac:dyDescent="0.2">
      <c r="A166" s="53">
        <v>3212</v>
      </c>
      <c r="B166" s="85" t="s">
        <v>375</v>
      </c>
      <c r="C166" s="50" t="s">
        <v>376</v>
      </c>
      <c r="D166" s="242">
        <v>35955.410000000003</v>
      </c>
      <c r="E166" s="242">
        <v>36512.01</v>
      </c>
      <c r="F166" s="52">
        <f t="shared" si="31"/>
        <v>101.54802851643187</v>
      </c>
    </row>
    <row r="167" spans="1:6" ht="12.75" customHeight="1" x14ac:dyDescent="0.2">
      <c r="A167" s="53">
        <v>3213</v>
      </c>
      <c r="B167" s="85" t="s">
        <v>377</v>
      </c>
      <c r="C167" s="50" t="s">
        <v>378</v>
      </c>
      <c r="D167" s="242">
        <v>0</v>
      </c>
      <c r="E167" s="242">
        <v>568.08000000000004</v>
      </c>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90442.349999999991</v>
      </c>
      <c r="E169" s="51">
        <f t="shared" si="41"/>
        <v>88510.349999999991</v>
      </c>
      <c r="F169" s="52">
        <f t="shared" si="31"/>
        <v>97.863832596123387</v>
      </c>
    </row>
    <row r="170" spans="1:6" ht="12.75" customHeight="1" x14ac:dyDescent="0.2">
      <c r="A170" s="53">
        <v>3221</v>
      </c>
      <c r="B170" s="85" t="s">
        <v>383</v>
      </c>
      <c r="C170" s="50" t="s">
        <v>384</v>
      </c>
      <c r="D170" s="242">
        <v>9614.23</v>
      </c>
      <c r="E170" s="242">
        <v>9890.2800000000007</v>
      </c>
      <c r="F170" s="52">
        <f t="shared" si="31"/>
        <v>102.87126478147496</v>
      </c>
    </row>
    <row r="171" spans="1:6" ht="12.75" customHeight="1" x14ac:dyDescent="0.2">
      <c r="A171" s="53">
        <v>3222</v>
      </c>
      <c r="B171" s="85" t="s">
        <v>385</v>
      </c>
      <c r="C171" s="50" t="s">
        <v>386</v>
      </c>
      <c r="D171" s="242">
        <v>46326.14</v>
      </c>
      <c r="E171" s="242">
        <v>55073.89</v>
      </c>
      <c r="F171" s="52">
        <f t="shared" si="31"/>
        <v>118.8829675859029</v>
      </c>
    </row>
    <row r="172" spans="1:6" ht="12.75" customHeight="1" x14ac:dyDescent="0.2">
      <c r="A172" s="53">
        <v>3223</v>
      </c>
      <c r="B172" s="85" t="s">
        <v>387</v>
      </c>
      <c r="C172" s="50" t="s">
        <v>388</v>
      </c>
      <c r="D172" s="242">
        <v>31373.81</v>
      </c>
      <c r="E172" s="242">
        <v>20431.330000000002</v>
      </c>
      <c r="F172" s="52">
        <f t="shared" si="31"/>
        <v>65.122246867689967</v>
      </c>
    </row>
    <row r="173" spans="1:6" ht="12.75" customHeight="1" x14ac:dyDescent="0.2">
      <c r="A173" s="53">
        <v>3224</v>
      </c>
      <c r="B173" s="85" t="s">
        <v>389</v>
      </c>
      <c r="C173" s="50" t="s">
        <v>390</v>
      </c>
      <c r="D173" s="242">
        <v>1981.79</v>
      </c>
      <c r="E173" s="242">
        <v>1502.73</v>
      </c>
      <c r="F173" s="52">
        <f t="shared" si="31"/>
        <v>75.826903960560912</v>
      </c>
    </row>
    <row r="174" spans="1:6" ht="12.75" customHeight="1" x14ac:dyDescent="0.2">
      <c r="A174" s="53">
        <v>3225</v>
      </c>
      <c r="B174" s="85" t="s">
        <v>391</v>
      </c>
      <c r="C174" s="50" t="s">
        <v>392</v>
      </c>
      <c r="D174" s="242">
        <v>1146.3800000000001</v>
      </c>
      <c r="E174" s="242">
        <v>1612.12</v>
      </c>
      <c r="F174" s="52">
        <f t="shared" si="31"/>
        <v>140.62701721942111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34467.360000000001</v>
      </c>
      <c r="E177" s="51">
        <f t="shared" si="42"/>
        <v>32977.71</v>
      </c>
      <c r="F177" s="52">
        <f t="shared" si="31"/>
        <v>95.678085005640114</v>
      </c>
    </row>
    <row r="178" spans="1:6" ht="12.75" customHeight="1" x14ac:dyDescent="0.2">
      <c r="A178" s="53">
        <v>3231</v>
      </c>
      <c r="B178" s="85" t="s">
        <v>399</v>
      </c>
      <c r="C178" s="50" t="s">
        <v>400</v>
      </c>
      <c r="D178" s="242">
        <v>2613.69</v>
      </c>
      <c r="E178" s="242">
        <v>3385.32</v>
      </c>
      <c r="F178" s="52">
        <f t="shared" si="31"/>
        <v>129.52262892691942</v>
      </c>
    </row>
    <row r="179" spans="1:6" ht="12.75" customHeight="1" x14ac:dyDescent="0.2">
      <c r="A179" s="53">
        <v>3232</v>
      </c>
      <c r="B179" s="85" t="s">
        <v>401</v>
      </c>
      <c r="C179" s="50" t="s">
        <v>402</v>
      </c>
      <c r="D179" s="242">
        <v>11944.29</v>
      </c>
      <c r="E179" s="242">
        <v>5938.38</v>
      </c>
      <c r="F179" s="52">
        <f t="shared" si="31"/>
        <v>49.717312623856252</v>
      </c>
    </row>
    <row r="180" spans="1:6" ht="12.75" customHeight="1" x14ac:dyDescent="0.2">
      <c r="A180" s="53">
        <v>3233</v>
      </c>
      <c r="B180" s="85" t="s">
        <v>403</v>
      </c>
      <c r="C180" s="50" t="s">
        <v>404</v>
      </c>
      <c r="D180" s="242">
        <v>1450.96</v>
      </c>
      <c r="E180" s="242">
        <v>1681.87</v>
      </c>
      <c r="F180" s="52">
        <f t="shared" si="31"/>
        <v>115.9142912278767</v>
      </c>
    </row>
    <row r="181" spans="1:6" ht="12.75" customHeight="1" x14ac:dyDescent="0.2">
      <c r="A181" s="53">
        <v>3234</v>
      </c>
      <c r="B181" s="85" t="s">
        <v>405</v>
      </c>
      <c r="C181" s="50" t="s">
        <v>406</v>
      </c>
      <c r="D181" s="242">
        <v>7839.87</v>
      </c>
      <c r="E181" s="242">
        <v>7300.69</v>
      </c>
      <c r="F181" s="52">
        <f t="shared" si="31"/>
        <v>93.122590042947138</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777.72</v>
      </c>
      <c r="E183" s="242">
        <v>771.51</v>
      </c>
      <c r="F183" s="52">
        <f t="shared" si="31"/>
        <v>99.201512112328345</v>
      </c>
    </row>
    <row r="184" spans="1:6" ht="12.75" customHeight="1" x14ac:dyDescent="0.2">
      <c r="A184" s="53">
        <v>3237</v>
      </c>
      <c r="B184" s="85" t="s">
        <v>411</v>
      </c>
      <c r="C184" s="50" t="s">
        <v>412</v>
      </c>
      <c r="D184" s="242">
        <v>0</v>
      </c>
      <c r="E184" s="242"/>
      <c r="F184" s="52" t="str">
        <f t="shared" si="31"/>
        <v>-</v>
      </c>
    </row>
    <row r="185" spans="1:6" ht="12.75" customHeight="1" x14ac:dyDescent="0.2">
      <c r="A185" s="53">
        <v>3238</v>
      </c>
      <c r="B185" s="85" t="s">
        <v>413</v>
      </c>
      <c r="C185" s="50" t="s">
        <v>414</v>
      </c>
      <c r="D185" s="242">
        <v>7015.59</v>
      </c>
      <c r="E185" s="242">
        <v>4868.09</v>
      </c>
      <c r="F185" s="52">
        <f t="shared" si="31"/>
        <v>69.389602300020385</v>
      </c>
    </row>
    <row r="186" spans="1:6" ht="12.75" customHeight="1" x14ac:dyDescent="0.2">
      <c r="A186" s="53">
        <v>3239</v>
      </c>
      <c r="B186" s="85" t="s">
        <v>415</v>
      </c>
      <c r="C186" s="50" t="s">
        <v>416</v>
      </c>
      <c r="D186" s="242">
        <v>2825.24</v>
      </c>
      <c r="E186" s="242">
        <v>9031.85</v>
      </c>
      <c r="F186" s="52">
        <f t="shared" si="31"/>
        <v>319.68434540074475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976.26</v>
      </c>
      <c r="E188" s="51">
        <f t="shared" si="43"/>
        <v>1028.06</v>
      </c>
      <c r="F188" s="52">
        <f t="shared" si="31"/>
        <v>105.30596357527709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976.26</v>
      </c>
      <c r="E190" s="242">
        <v>1028.06</v>
      </c>
      <c r="F190" s="52">
        <f t="shared" si="31"/>
        <v>105.30596357527709</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2186.9899999999998</v>
      </c>
      <c r="E196" s="51">
        <f t="shared" si="44"/>
        <v>2270.2200000000003</v>
      </c>
      <c r="F196" s="52">
        <f t="shared" si="31"/>
        <v>103.80568726880325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2186.9899999999998</v>
      </c>
      <c r="E210" s="51">
        <f t="shared" si="47"/>
        <v>2270.2200000000003</v>
      </c>
      <c r="F210" s="52">
        <f t="shared" si="31"/>
        <v>103.80568726880325</v>
      </c>
    </row>
    <row r="211" spans="1:6" ht="12.75" customHeight="1" x14ac:dyDescent="0.2">
      <c r="A211" s="53">
        <v>3431</v>
      </c>
      <c r="B211" s="232" t="s">
        <v>465</v>
      </c>
      <c r="C211" s="50" t="s">
        <v>466</v>
      </c>
      <c r="D211" s="242">
        <v>2186.9899999999998</v>
      </c>
      <c r="E211" s="242">
        <v>2248.8200000000002</v>
      </c>
      <c r="F211" s="52">
        <f t="shared" si="31"/>
        <v>102.82717342100331</v>
      </c>
    </row>
    <row r="212" spans="1:6" ht="12.75" customHeight="1" x14ac:dyDescent="0.2">
      <c r="A212" s="53">
        <v>3432</v>
      </c>
      <c r="B212" s="85" t="s">
        <v>467</v>
      </c>
      <c r="C212" s="50" t="s">
        <v>468</v>
      </c>
      <c r="D212" s="242">
        <v>0</v>
      </c>
      <c r="E212" s="242">
        <v>21.4</v>
      </c>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1234.32</v>
      </c>
      <c r="E252" s="51">
        <f t="shared" si="63"/>
        <v>2375.6799999999998</v>
      </c>
      <c r="F252" s="52">
        <f t="shared" ref="F252:F258" si="64">IF(D252&lt;&gt;0,IF(E252/D252&gt;=100,"&gt;&gt;100",E252/D252*100),"-")</f>
        <v>192.46872772052629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1234.32</v>
      </c>
      <c r="E259" s="51">
        <f t="shared" si="66"/>
        <v>2375.6799999999998</v>
      </c>
      <c r="F259" s="52">
        <f t="shared" ref="F259:F262" si="67">IF(D259&lt;&gt;0,IF(E259/D259&gt;=100,"&gt;&gt;100",E259/D259*100),"-")</f>
        <v>192.46872772052629</v>
      </c>
    </row>
    <row r="260" spans="1:6" ht="12.75" customHeight="1" x14ac:dyDescent="0.2">
      <c r="A260" s="53">
        <v>3721</v>
      </c>
      <c r="B260" s="85" t="s">
        <v>559</v>
      </c>
      <c r="C260" s="50" t="s">
        <v>560</v>
      </c>
      <c r="D260" s="242">
        <v>1181.23</v>
      </c>
      <c r="E260" s="242">
        <v>2375.6799999999998</v>
      </c>
      <c r="F260" s="52">
        <f t="shared" si="67"/>
        <v>201.11917238810392</v>
      </c>
    </row>
    <row r="261" spans="1:6" ht="12.75" customHeight="1" x14ac:dyDescent="0.2">
      <c r="A261" s="53">
        <v>3722</v>
      </c>
      <c r="B261" s="85" t="s">
        <v>561</v>
      </c>
      <c r="C261" s="50" t="s">
        <v>562</v>
      </c>
      <c r="D261" s="242">
        <v>53.09</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434914.51999999996</v>
      </c>
      <c r="E289" s="51">
        <f t="shared" si="79"/>
        <v>477493.88999999996</v>
      </c>
      <c r="F289" s="52">
        <f t="shared" si="76"/>
        <v>109.79028476676291</v>
      </c>
    </row>
    <row r="290" spans="1:6" ht="12.75" customHeight="1" x14ac:dyDescent="0.2">
      <c r="A290" s="53" t="s">
        <v>608</v>
      </c>
      <c r="B290" s="85" t="s">
        <v>619</v>
      </c>
      <c r="C290" s="50" t="s">
        <v>620</v>
      </c>
      <c r="D290" s="51">
        <f>IF(D6&gt;=D289,D6-D289,0)</f>
        <v>14459.560000000056</v>
      </c>
      <c r="E290" s="51">
        <f>IF(E6&gt;=E289,E6-E289,0)</f>
        <v>7415.9200000000419</v>
      </c>
      <c r="F290" s="52">
        <f t="shared" si="76"/>
        <v>51.287314413440058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1873.07</v>
      </c>
      <c r="E292" s="242">
        <v>1175.69</v>
      </c>
      <c r="F292" s="52">
        <f t="shared" si="76"/>
        <v>62.768075939500399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5599.89</v>
      </c>
      <c r="E294" s="242">
        <v>4304.33</v>
      </c>
      <c r="F294" s="52">
        <f t="shared" si="76"/>
        <v>76.864545553573365</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15156.939999999999</v>
      </c>
      <c r="E350" s="51">
        <f t="shared" si="95"/>
        <v>6453.68</v>
      </c>
      <c r="F350" s="52">
        <f t="shared" si="81"/>
        <v>42.579042999444482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6490.1399999999994</v>
      </c>
      <c r="E363" s="51">
        <f t="shared" si="99"/>
        <v>2546.1799999999998</v>
      </c>
      <c r="F363" s="52">
        <f t="shared" si="81"/>
        <v>39.231511184658572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6490.1399999999994</v>
      </c>
      <c r="E369" s="51">
        <f t="shared" si="101"/>
        <v>2546.1799999999998</v>
      </c>
      <c r="F369" s="52">
        <f t="shared" si="81"/>
        <v>39.231511184658572</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2641.18</v>
      </c>
      <c r="E373" s="242">
        <v>2546.1799999999998</v>
      </c>
      <c r="F373" s="52">
        <f t="shared" si="81"/>
        <v>96.403122846606436</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3848.96</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8666.7999999999993</v>
      </c>
      <c r="E402" s="51">
        <f t="shared" si="109"/>
        <v>3907.5</v>
      </c>
      <c r="F402" s="52">
        <f t="shared" si="81"/>
        <v>45.085844833156422</v>
      </c>
    </row>
    <row r="403" spans="1:6" ht="12.75" customHeight="1" x14ac:dyDescent="0.2">
      <c r="A403" s="53">
        <v>451</v>
      </c>
      <c r="B403" s="85" t="s">
        <v>811</v>
      </c>
      <c r="C403" s="50" t="s">
        <v>812</v>
      </c>
      <c r="D403" s="242">
        <v>8666.7999999999993</v>
      </c>
      <c r="E403" s="242">
        <v>3907.5</v>
      </c>
      <c r="F403" s="52">
        <f t="shared" si="81"/>
        <v>45.085844833156422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15156.939999999999</v>
      </c>
      <c r="E408" s="51">
        <f t="shared" si="111"/>
        <v>6453.68</v>
      </c>
      <c r="F408" s="52">
        <f t="shared" si="81"/>
        <v>42.579042999444482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449374.08</v>
      </c>
      <c r="E412" s="51">
        <f>E6+E298</f>
        <v>484909.81</v>
      </c>
      <c r="F412" s="52">
        <f t="shared" si="81"/>
        <v>107.90782815065792</v>
      </c>
    </row>
    <row r="413" spans="1:6" ht="12.75" customHeight="1" x14ac:dyDescent="0.2">
      <c r="A413" s="53" t="s">
        <v>608</v>
      </c>
      <c r="B413" s="85" t="s">
        <v>831</v>
      </c>
      <c r="C413" s="50" t="s">
        <v>832</v>
      </c>
      <c r="D413" s="51">
        <f t="shared" ref="D413:E413" si="112">D289+D350</f>
        <v>450071.45999999996</v>
      </c>
      <c r="E413" s="51">
        <f t="shared" si="112"/>
        <v>483947.56999999995</v>
      </c>
      <c r="F413" s="52">
        <f t="shared" si="81"/>
        <v>107.52682918397002</v>
      </c>
    </row>
    <row r="414" spans="1:6" ht="12.75" customHeight="1" x14ac:dyDescent="0.2">
      <c r="A414" s="53" t="s">
        <v>608</v>
      </c>
      <c r="B414" s="85" t="s">
        <v>833</v>
      </c>
      <c r="C414" s="50" t="s">
        <v>834</v>
      </c>
      <c r="D414" s="51">
        <f t="shared" ref="D414:E414" si="113">IF(D412&gt;=D413,D412-D413,0)</f>
        <v>0</v>
      </c>
      <c r="E414" s="51">
        <f t="shared" si="113"/>
        <v>962.24000000004889</v>
      </c>
      <c r="F414" s="52" t="str">
        <f t="shared" si="81"/>
        <v>-</v>
      </c>
    </row>
    <row r="415" spans="1:6" ht="12.75" customHeight="1" x14ac:dyDescent="0.2">
      <c r="A415" s="53" t="s">
        <v>608</v>
      </c>
      <c r="B415" s="85" t="s">
        <v>835</v>
      </c>
      <c r="C415" s="50" t="s">
        <v>836</v>
      </c>
      <c r="D415" s="51">
        <f t="shared" ref="D415:E415" si="114">IF(D413&gt;=D412,D413-D412,0)</f>
        <v>697.37999999994645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1873.07</v>
      </c>
      <c r="E416" s="51">
        <f t="shared" si="115"/>
        <v>1175.69</v>
      </c>
      <c r="F416" s="52">
        <f t="shared" si="81"/>
        <v>62.768075939500399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5599.89</v>
      </c>
      <c r="E418" s="62">
        <f t="shared" si="117"/>
        <v>4304.33</v>
      </c>
      <c r="F418" s="57">
        <f t="shared" si="81"/>
        <v>76.864545553573365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449374.08</v>
      </c>
      <c r="E639" s="51">
        <f t="shared" si="180"/>
        <v>484909.81</v>
      </c>
      <c r="F639" s="52">
        <f t="shared" si="119"/>
        <v>107.90782815065792</v>
      </c>
    </row>
    <row r="640" spans="1:6" ht="12.75" customHeight="1" x14ac:dyDescent="0.2">
      <c r="A640" s="53" t="s">
        <v>608</v>
      </c>
      <c r="B640" s="85" t="s">
        <v>1277</v>
      </c>
      <c r="C640" s="50" t="s">
        <v>1278</v>
      </c>
      <c r="D640" s="51">
        <f t="shared" ref="D640:E640" si="181">D413+D528</f>
        <v>450071.45999999996</v>
      </c>
      <c r="E640" s="51">
        <f t="shared" si="181"/>
        <v>483947.56999999995</v>
      </c>
      <c r="F640" s="52">
        <f t="shared" si="119"/>
        <v>107.52682918397002</v>
      </c>
    </row>
    <row r="641" spans="1:6" ht="12.75" customHeight="1" x14ac:dyDescent="0.2">
      <c r="A641" s="53" t="s">
        <v>608</v>
      </c>
      <c r="B641" s="85" t="s">
        <v>1279</v>
      </c>
      <c r="C641" s="50" t="s">
        <v>1280</v>
      </c>
      <c r="D641" s="51">
        <f t="shared" ref="D641:E641" si="182">IF(D639&gt;=D640,D639-D640,0)</f>
        <v>0</v>
      </c>
      <c r="E641" s="51">
        <f t="shared" si="182"/>
        <v>962.24000000004889</v>
      </c>
      <c r="F641" s="52" t="str">
        <f t="shared" si="119"/>
        <v>-</v>
      </c>
    </row>
    <row r="642" spans="1:6" ht="12.75" customHeight="1" x14ac:dyDescent="0.2">
      <c r="A642" s="53" t="s">
        <v>608</v>
      </c>
      <c r="B642" s="85" t="s">
        <v>1281</v>
      </c>
      <c r="C642" s="50" t="s">
        <v>1282</v>
      </c>
      <c r="D642" s="51">
        <f t="shared" ref="D642:E642" si="183">IF(D640&gt;=D639,D640-D639,0)</f>
        <v>697.37999999994645</v>
      </c>
      <c r="E642" s="51">
        <f t="shared" si="183"/>
        <v>0</v>
      </c>
      <c r="F642" s="52">
        <f t="shared" si="119"/>
        <v>0</v>
      </c>
    </row>
    <row r="643" spans="1:6" ht="24" x14ac:dyDescent="0.2">
      <c r="A643" s="60" t="s">
        <v>1283</v>
      </c>
      <c r="B643" s="85" t="s">
        <v>1284</v>
      </c>
      <c r="C643" s="61" t="s">
        <v>1283</v>
      </c>
      <c r="D643" s="51">
        <f t="shared" ref="D643:E643" si="184">IF(D416-D417+D637-D638&gt;=0,D416-D417+D637-D638,0)</f>
        <v>1873.07</v>
      </c>
      <c r="E643" s="51">
        <f t="shared" si="184"/>
        <v>1175.69</v>
      </c>
      <c r="F643" s="52">
        <f t="shared" si="119"/>
        <v>62.768075939500399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1175.6900000000535</v>
      </c>
      <c r="E645" s="51">
        <f t="shared" si="186"/>
        <v>2137.9300000000489</v>
      </c>
      <c r="F645" s="52">
        <f t="shared" si="119"/>
        <v>181.84470396107406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30648.94</v>
      </c>
      <c r="E647" s="243">
        <v>32875.980000000003</v>
      </c>
      <c r="F647" s="57">
        <f t="shared" si="119"/>
        <v>107.26628718644105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25757.43</v>
      </c>
      <c r="E649" s="242">
        <v>17286.11</v>
      </c>
      <c r="F649" s="52">
        <f t="shared" ref="F649:F724" si="188">IF(D649&lt;&gt;0,IF(E649/D649&gt;=100,"&gt;&gt;100",E649/D649*100),"-")</f>
        <v>67.111159770209994</v>
      </c>
    </row>
    <row r="650" spans="1:6" ht="12.75" customHeight="1" x14ac:dyDescent="0.2">
      <c r="A650" s="53" t="s">
        <v>1296</v>
      </c>
      <c r="B650" s="85" t="s">
        <v>1297</v>
      </c>
      <c r="C650" s="50" t="s">
        <v>1296</v>
      </c>
      <c r="D650" s="242">
        <v>467459.66</v>
      </c>
      <c r="E650" s="242">
        <v>508668.29</v>
      </c>
      <c r="F650" s="52">
        <f t="shared" si="188"/>
        <v>108.81544088745541</v>
      </c>
    </row>
    <row r="651" spans="1:6" ht="12.75" customHeight="1" x14ac:dyDescent="0.2">
      <c r="A651" s="53" t="s">
        <v>1298</v>
      </c>
      <c r="B651" s="85" t="s">
        <v>1299</v>
      </c>
      <c r="C651" s="50" t="s">
        <v>1298</v>
      </c>
      <c r="D651" s="242">
        <v>475930.98</v>
      </c>
      <c r="E651" s="242">
        <v>506562.5</v>
      </c>
      <c r="F651" s="52">
        <f t="shared" si="188"/>
        <v>106.4361265156557</v>
      </c>
    </row>
    <row r="652" spans="1:6" ht="24" x14ac:dyDescent="0.2">
      <c r="A652" s="53">
        <v>11</v>
      </c>
      <c r="B652" s="85" t="s">
        <v>1300</v>
      </c>
      <c r="C652" s="50" t="s">
        <v>1301</v>
      </c>
      <c r="D652" s="51">
        <f t="shared" ref="D652:E652" si="189">+D649+D650-D651</f>
        <v>17286.109999999986</v>
      </c>
      <c r="E652" s="51">
        <f t="shared" si="189"/>
        <v>19391.900000000023</v>
      </c>
      <c r="F652" s="52">
        <f t="shared" si="188"/>
        <v>112.18197732167641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19</v>
      </c>
      <c r="E654" s="262">
        <v>19</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17</v>
      </c>
      <c r="E656" s="262">
        <v>17</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3185.35</v>
      </c>
      <c r="E675" s="242">
        <v>5329.01</v>
      </c>
      <c r="F675" s="52">
        <f t="shared" si="188"/>
        <v>167.29747123550004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247106.97</v>
      </c>
      <c r="E710" s="242">
        <v>286072.11</v>
      </c>
      <c r="F710" s="52">
        <f t="shared" si="188"/>
        <v>115.76853133685383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1879.18</v>
      </c>
      <c r="F716" s="52" t="str">
        <f t="shared" si="188"/>
        <v>-</v>
      </c>
    </row>
    <row r="717" spans="1:6" ht="12.75" customHeight="1" x14ac:dyDescent="0.2">
      <c r="A717" s="53">
        <v>31215</v>
      </c>
      <c r="B717" s="85" t="s">
        <v>1413</v>
      </c>
      <c r="C717" s="50" t="s">
        <v>1414</v>
      </c>
      <c r="D717" s="242">
        <v>1871.3</v>
      </c>
      <c r="E717" s="242">
        <v>935.64</v>
      </c>
      <c r="F717" s="52">
        <f t="shared" si="188"/>
        <v>49.999465612141293</v>
      </c>
    </row>
    <row r="718" spans="1:6" ht="12.75" customHeight="1" x14ac:dyDescent="0.2">
      <c r="A718" s="53">
        <v>32121</v>
      </c>
      <c r="B718" s="85" t="s">
        <v>1415</v>
      </c>
      <c r="C718" s="50" t="s">
        <v>1416</v>
      </c>
      <c r="D718" s="242">
        <v>35955.410000000003</v>
      </c>
      <c r="E718" s="242">
        <v>36512.01</v>
      </c>
      <c r="F718" s="52">
        <f t="shared" si="188"/>
        <v>101.54802851643187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481.78</v>
      </c>
      <c r="E720" s="242">
        <v>483.79</v>
      </c>
      <c r="F720" s="52">
        <f t="shared" si="188"/>
        <v>100.41720287268048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1181.23</v>
      </c>
      <c r="E816" s="242">
        <v>2375.6799999999998</v>
      </c>
      <c r="F816" s="52">
        <f t="shared" si="190"/>
        <v>201.11917238810392</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53.09</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Normal="100" workbookViewId="0">
      <selection activeCell="D178" sqref="D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147777.16</v>
      </c>
      <c r="E6" s="229">
        <f t="shared" si="0"/>
        <v>150421.93000000005</v>
      </c>
      <c r="F6" s="230">
        <f t="shared" ref="F6:F260" si="1">IF(D6&gt;0,IF(E6/D6&gt;=100,"&gt;&gt;100",E6/D6*100),"-")</f>
        <v>101.78970146672195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94113.800000000017</v>
      </c>
      <c r="E7" s="104">
        <f t="shared" si="2"/>
        <v>92787.740000000034</v>
      </c>
      <c r="F7" s="93">
        <f t="shared" si="1"/>
        <v>98.591003657274513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325.04000000000002</v>
      </c>
      <c r="E8" s="104">
        <f>E9+E10-E11</f>
        <v>325.04000000000002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244.08</v>
      </c>
      <c r="E9" s="247">
        <v>244.08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80.959999999999994</v>
      </c>
      <c r="E10" s="247">
        <v>80.959999999999994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93788.760000000024</v>
      </c>
      <c r="E12" s="104">
        <f t="shared" si="3"/>
        <v>92462.700000000041</v>
      </c>
      <c r="F12" s="93">
        <f t="shared" si="1"/>
        <v>98.586120554318043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71384.87000000001</v>
      </c>
      <c r="E13" s="104">
        <f t="shared" si="4"/>
        <v>73524.710000000021</v>
      </c>
      <c r="F13" s="93">
        <f t="shared" si="1"/>
        <v>102.99760999774882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140761.39000000001</v>
      </c>
      <c r="E15" s="247">
        <v>144668.89000000001</v>
      </c>
      <c r="F15" s="93">
        <f t="shared" si="1"/>
        <v>102.7759742923823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69376.52</v>
      </c>
      <c r="E18" s="247">
        <v>71144.179999999993</v>
      </c>
      <c r="F18" s="93">
        <f t="shared" si="1"/>
        <v>102.54792255362474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22403.890000000014</v>
      </c>
      <c r="E19" s="104">
        <f t="shared" si="5"/>
        <v>18937.99000000002</v>
      </c>
      <c r="F19" s="93">
        <f t="shared" si="1"/>
        <v>84.529918688227838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16449.669999999998</v>
      </c>
      <c r="E20" s="247">
        <v>16449.669999999998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1394.52</v>
      </c>
      <c r="E21" s="247">
        <v>1394.52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13219.36</v>
      </c>
      <c r="E22" s="247">
        <v>13219.36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5113.92</v>
      </c>
      <c r="E23" s="247">
        <v>7960.1</v>
      </c>
      <c r="F23" s="93">
        <f t="shared" si="1"/>
        <v>155.65554408359927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148337.79</v>
      </c>
      <c r="E26" s="247">
        <v>147257.70000000001</v>
      </c>
      <c r="F26" s="93">
        <f t="shared" si="1"/>
        <v>99.271871314787688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162111.37</v>
      </c>
      <c r="E28" s="247">
        <v>167343.35999999999</v>
      </c>
      <c r="F28" s="93">
        <f t="shared" si="1"/>
        <v>103.22740471565936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15268.49</v>
      </c>
      <c r="E30" s="247">
        <v>15268.49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15268.49</v>
      </c>
      <c r="E34" s="247">
        <v>15268.49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43468.800000000003</v>
      </c>
      <c r="E54" s="247">
        <v>43468.800000000003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43468.800000000003</v>
      </c>
      <c r="E55" s="247">
        <v>43468.800000000003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53663.359999999993</v>
      </c>
      <c r="E68" s="104">
        <f t="shared" si="13"/>
        <v>57634.19</v>
      </c>
      <c r="F68" s="93">
        <f t="shared" si="1"/>
        <v>107.39951803241543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17286.109999999997</v>
      </c>
      <c r="E69" s="104">
        <f t="shared" si="14"/>
        <v>19391.900000000001</v>
      </c>
      <c r="F69" s="93">
        <f t="shared" si="1"/>
        <v>112.18197732167621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17046.759999999998</v>
      </c>
      <c r="E70" s="104">
        <f t="shared" si="15"/>
        <v>19120.97</v>
      </c>
      <c r="F70" s="93">
        <f t="shared" si="1"/>
        <v>112.16776677796838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17046.759999999998</v>
      </c>
      <c r="E72" s="247">
        <v>19120.97</v>
      </c>
      <c r="F72" s="93">
        <f t="shared" si="1"/>
        <v>112.16776677796838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239.35</v>
      </c>
      <c r="E76" s="247">
        <v>270.93</v>
      </c>
      <c r="F76" s="93">
        <f t="shared" si="1"/>
        <v>113.19406726551075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128.41999999999999</v>
      </c>
      <c r="E78" s="104">
        <f>E79+SUM(E82:E84)-E85+E86</f>
        <v>1061.98</v>
      </c>
      <c r="F78" s="93">
        <f t="shared" si="1"/>
        <v>826.9584176919484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128.41999999999999</v>
      </c>
      <c r="E86" s="247">
        <v>1061.98</v>
      </c>
      <c r="F86" s="93">
        <f t="shared" si="1"/>
        <v>826.9584176919484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5599.8899999999994</v>
      </c>
      <c r="E146" s="104">
        <f t="shared" si="26"/>
        <v>4304.33</v>
      </c>
      <c r="F146" s="93">
        <f t="shared" si="1"/>
        <v>76.864545553573379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1592.67</v>
      </c>
      <c r="E149" s="104">
        <f t="shared" si="27"/>
        <v>1260</v>
      </c>
      <c r="F149" s="93">
        <f t="shared" si="1"/>
        <v>79.112433837518125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1592.67</v>
      </c>
      <c r="E155" s="247">
        <v>1260</v>
      </c>
      <c r="F155" s="93">
        <f t="shared" si="1"/>
        <v>79.112433837518125</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4007.22</v>
      </c>
      <c r="E159" s="247">
        <v>3044.33</v>
      </c>
      <c r="F159" s="93">
        <f t="shared" si="1"/>
        <v>75.971122124565156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30648.94</v>
      </c>
      <c r="E170" s="104">
        <f t="shared" si="29"/>
        <v>32875.980000000003</v>
      </c>
      <c r="F170" s="93">
        <f t="shared" si="1"/>
        <v>107.26628718644105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30648.94</v>
      </c>
      <c r="E173" s="247">
        <v>32875.980000000003</v>
      </c>
      <c r="F173" s="93">
        <f t="shared" si="1"/>
        <v>107.26628718644105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147777.16</v>
      </c>
      <c r="E175" s="104">
        <f t="shared" si="30"/>
        <v>150421.93</v>
      </c>
      <c r="F175" s="93">
        <f t="shared" si="1"/>
        <v>101.78970146672191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49239.579999999994</v>
      </c>
      <c r="E176" s="104">
        <f t="shared" si="31"/>
        <v>53543.759999999995</v>
      </c>
      <c r="F176" s="93">
        <f t="shared" si="1"/>
        <v>108.74130120524993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49239.579999999994</v>
      </c>
      <c r="E177" s="104">
        <f t="shared" si="32"/>
        <v>53543.759999999995</v>
      </c>
      <c r="F177" s="93">
        <f t="shared" si="1"/>
        <v>108.74130120524993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26906.42</v>
      </c>
      <c r="E178" s="247">
        <v>30175.49</v>
      </c>
      <c r="F178" s="93">
        <f t="shared" si="1"/>
        <v>112.14977689339571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22152.76</v>
      </c>
      <c r="E179" s="247">
        <v>23133.18</v>
      </c>
      <c r="F179" s="93">
        <f t="shared" si="1"/>
        <v>104.4257239278537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180.4</v>
      </c>
      <c r="E180" s="104">
        <f t="shared" si="33"/>
        <v>235.09</v>
      </c>
      <c r="F180" s="93">
        <f t="shared" si="1"/>
        <v>130.31596452328159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180.4</v>
      </c>
      <c r="E183" s="247">
        <v>235.09</v>
      </c>
      <c r="F183" s="93">
        <f t="shared" si="1"/>
        <v>130.31596452328159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98537.58</v>
      </c>
      <c r="E237" s="104">
        <f t="shared" si="41"/>
        <v>96878.17</v>
      </c>
      <c r="F237" s="93">
        <f t="shared" si="1"/>
        <v>98.31596229580633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91762</v>
      </c>
      <c r="E238" s="104">
        <f t="shared" si="42"/>
        <v>90435.91</v>
      </c>
      <c r="F238" s="93">
        <f t="shared" si="1"/>
        <v>98.554859309954011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91762</v>
      </c>
      <c r="E239" s="104">
        <f t="shared" si="43"/>
        <v>90435.91</v>
      </c>
      <c r="F239" s="93">
        <f t="shared" si="1"/>
        <v>98.554859309954011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91762</v>
      </c>
      <c r="E240" s="247">
        <v>90435.91</v>
      </c>
      <c r="F240" s="93">
        <f t="shared" si="1"/>
        <v>98.554859309954011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1175.69</v>
      </c>
      <c r="E245" s="104">
        <f t="shared" si="45"/>
        <v>2137.9299999999998</v>
      </c>
      <c r="F245" s="93">
        <f t="shared" si="1"/>
        <v>181.84470396107815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1175.69</v>
      </c>
      <c r="E246" s="104">
        <f t="shared" si="46"/>
        <v>2137.9299999999998</v>
      </c>
      <c r="F246" s="93">
        <f t="shared" si="1"/>
        <v>181.84470396107815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1175.69</v>
      </c>
      <c r="E247" s="247">
        <v>2137.9299999999998</v>
      </c>
      <c r="F247" s="93">
        <f t="shared" si="1"/>
        <v>181.84470396107815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5599.89</v>
      </c>
      <c r="E255" s="247">
        <v>4304.33</v>
      </c>
      <c r="F255" s="93">
        <f t="shared" si="1"/>
        <v>76.864545553573365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1851.59</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3748.3</v>
      </c>
      <c r="E265" s="247">
        <v>4304.33</v>
      </c>
      <c r="F265" s="93">
        <f t="shared" si="50"/>
        <v>114.83419150014673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128.41999999999999</v>
      </c>
      <c r="E268" s="247">
        <v>1061.98</v>
      </c>
      <c r="F268" s="93">
        <f t="shared" si="50"/>
        <v>826.9584176919484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6977.6</v>
      </c>
      <c r="E287" s="247">
        <v>7061.45</v>
      </c>
      <c r="F287" s="93">
        <f t="shared" si="50"/>
        <v>101.2017025911488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42261.98</v>
      </c>
      <c r="E288" s="247">
        <v>46482.31</v>
      </c>
      <c r="F288" s="93">
        <f t="shared" si="50"/>
        <v>109.98611517964845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5" sqref="E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450071.46</v>
      </c>
      <c r="E129" s="81">
        <f t="shared" si="26"/>
        <v>483947.57</v>
      </c>
      <c r="F129" s="63">
        <f t="shared" si="1"/>
        <v>107.52682918397002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450071.46</v>
      </c>
      <c r="E133" s="249">
        <v>483947.57</v>
      </c>
      <c r="F133" s="63">
        <f t="shared" si="1"/>
        <v>107.52682918397002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450071.46</v>
      </c>
      <c r="E141" s="106">
        <f t="shared" si="28"/>
        <v>483947.57</v>
      </c>
      <c r="F141" s="82">
        <f t="shared" si="1"/>
        <v>107.52682918397002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49239.58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616506.59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610052.90999999992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418448.49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186685.33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2437.23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2481.86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6453.68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612202.41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605748.73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415179.42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185704.91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2382.54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2481.86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6453.68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53543.759999999893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7061.45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7061.45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7059.79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7059.79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1.66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1.66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46482.31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46482.31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0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7649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2023-12-21T13:12:35Z</cp:lastPrinted>
  <dcterms:created xsi:type="dcterms:W3CDTF">2022-04-01T05:14:30Z</dcterms:created>
  <dcterms:modified xsi:type="dcterms:W3CDTF">2024-01-31T07:23:59Z</dcterms:modified>
</cp:coreProperties>
</file>